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20190" windowHeight="4650" tabRatio="941" activeTab="0"/>
  </bookViews>
  <sheets>
    <sheet name="Accounts" sheetId="80" r:id="rId1"/>
    <sheet name="Best buy bs" sheetId="20" r:id="rId2"/>
    <sheet name="Best buy is" sheetId="21" r:id="rId3"/>
    <sheet name="best buy scoe" sheetId="121" r:id="rId4"/>
    <sheet name="Gift_Card_breakage" sheetId="79" r:id="rId5"/>
    <sheet name="Gift_card_sale_entry_question" sheetId="82" r:id="rId6"/>
    <sheet name="Gift_card_sale_entry_solution" sheetId="83" r:id="rId7"/>
    <sheet name="Gift_card_sale_fs_eff_question" sheetId="84" r:id="rId8"/>
    <sheet name="Gift_card_sale_fs_eff_solution" sheetId="86" r:id="rId9"/>
    <sheet name="Gift_card_break_entry_question" sheetId="88" r:id="rId10"/>
    <sheet name="Gift_card_break_entry_solution" sheetId="89" r:id="rId11"/>
    <sheet name="Gift_card_breakage_ratio_quest" sheetId="90" r:id="rId12"/>
    <sheet name="Gift_card_breakage_ratio_solut" sheetId="91" r:id="rId13"/>
    <sheet name="tv_sale_collection_entry_quest" sheetId="92" r:id="rId14"/>
    <sheet name="tv_sale_collection_entry_solu" sheetId="95" r:id="rId15"/>
    <sheet name="tv_sale_cost_entry_question" sheetId="96" r:id="rId16"/>
    <sheet name="tv_sale_cost_entry_solution" sheetId="97" r:id="rId17"/>
    <sheet name="TV sale_fs_eff_question" sheetId="100" r:id="rId18"/>
    <sheet name="TV sale_fs_eff_solution" sheetId="99" r:id="rId19"/>
    <sheet name="goodwill impair entry_question" sheetId="101" r:id="rId20"/>
    <sheet name="goodwill impair entry_solution" sheetId="102" r:id="rId21"/>
    <sheet name="goodwill_impair_ratio_question" sheetId="103" r:id="rId22"/>
    <sheet name="goodwill_impair_ratio_solution" sheetId="104" r:id="rId23"/>
  </sheets>
  <definedNames>
    <definedName name="_xlnm.Print_Area" localSheetId="0">'Accounts'!$B$2:$I$47</definedName>
    <definedName name="_xlnm.Print_Area" localSheetId="1">'Best buy bs'!$B$1:$I$55</definedName>
    <definedName name="_xlnm.Print_Area" localSheetId="2">'Best buy is'!$C$2:$J$29</definedName>
    <definedName name="_xlnm.Print_Area" localSheetId="3">'best buy scoe'!$B$2:$V$50</definedName>
    <definedName name="_xlnm.Print_Area" localSheetId="9">'Gift_card_break_entry_question'!$B$4:$M$12</definedName>
    <definedName name="_xlnm.Print_Area" localSheetId="10">'Gift_card_break_entry_solution'!$B$4:$M$10</definedName>
    <definedName name="_xlnm.Print_Area" localSheetId="4">'Gift_Card_breakage'!$B$2:$I$5</definedName>
    <definedName name="_xlnm.Print_Area" localSheetId="5">'Gift_card_sale_entry_question'!$C$4:$N$12</definedName>
    <definedName name="_xlnm.Print_Area" localSheetId="6">'Gift_card_sale_entry_solution'!$B$2:$M$8</definedName>
    <definedName name="_xlnm.Print_Area" localSheetId="7">'Gift_card_sale_fs_eff_question'!$B$2:$O$20</definedName>
    <definedName name="_xlnm.Print_Area" localSheetId="8">'Gift_card_sale_fs_eff_solution'!$B$2:$O$20</definedName>
    <definedName name="_xlnm.Print_Area" localSheetId="19">'goodwill impair entry_question'!$C$4:$N$12</definedName>
    <definedName name="_xlnm.Print_Area" localSheetId="20">'goodwill impair entry_solution'!$C$4:$N$12</definedName>
    <definedName name="_xlnm.Print_Area" localSheetId="17">'TV sale_fs_eff_question'!$B$2:$O$26</definedName>
    <definedName name="_xlnm.Print_Area" localSheetId="18">'TV sale_fs_eff_solution'!$B$2:$O$26</definedName>
    <definedName name="_xlnm.Print_Area" localSheetId="13">'tv_sale_collection_entry_quest'!$C$6:$N$14</definedName>
    <definedName name="_xlnm.Print_Area" localSheetId="14">'tv_sale_collection_entry_solu'!$C$6:$N$18</definedName>
    <definedName name="_xlnm.Print_Area" localSheetId="15">'tv_sale_cost_entry_question'!$C$4:$N$12</definedName>
    <definedName name="_xlnm.Print_Area" localSheetId="16">'tv_sale_cost_entry_solution'!$C$4:$N$10</definedName>
  </definedNames>
  <calcPr calcId="145621"/>
</workbook>
</file>

<file path=xl/sharedStrings.xml><?xml version="1.0" encoding="utf-8"?>
<sst xmlns="http://schemas.openxmlformats.org/spreadsheetml/2006/main" count="554" uniqueCount="213">
  <si>
    <t>BEST BUY CO INC</t>
  </si>
  <si>
    <t/>
  </si>
  <si>
    <t>Revenue</t>
  </si>
  <si>
    <t>Gross profit</t>
  </si>
  <si>
    <t>Restructuring charges</t>
  </si>
  <si>
    <t>Operating income</t>
  </si>
  <si>
    <t xml:space="preserve"> </t>
  </si>
  <si>
    <t>Net (loss) earnings attributable to Best Buy Co., Inc.</t>
  </si>
  <si>
    <t>Goodwill impairment</t>
  </si>
  <si>
    <t>Income tax expense</t>
  </si>
  <si>
    <t>Assets</t>
  </si>
  <si>
    <t>Current Assets</t>
  </si>
  <si>
    <t>Cash and cash equivalents</t>
  </si>
  <si>
    <t>Short-term investments</t>
  </si>
  <si>
    <t>Receivables</t>
  </si>
  <si>
    <t>Merchandise inventories</t>
  </si>
  <si>
    <t>Other current assets</t>
  </si>
  <si>
    <t>Total current assets</t>
  </si>
  <si>
    <t>Property and Equipment</t>
  </si>
  <si>
    <t>Land and buildings</t>
  </si>
  <si>
    <t>Leasehold improvements</t>
  </si>
  <si>
    <t>Fixtures and equipment</t>
  </si>
  <si>
    <t>Property under capital lease</t>
  </si>
  <si>
    <t>Less accumulated depreciation</t>
  </si>
  <si>
    <t>Net property and equipment</t>
  </si>
  <si>
    <t>Goodwill</t>
  </si>
  <si>
    <t>Tradenames, Net</t>
  </si>
  <si>
    <t>Customer Relationships, Net</t>
  </si>
  <si>
    <t>Equity and Other Investments</t>
  </si>
  <si>
    <t>Other Assets</t>
  </si>
  <si>
    <t>Total Assets</t>
  </si>
  <si>
    <t>Liabilities and Equity</t>
  </si>
  <si>
    <t>Current Liabilities</t>
  </si>
  <si>
    <t>Accounts payable</t>
  </si>
  <si>
    <t>Unredeemed gift card liabilities</t>
  </si>
  <si>
    <t>Accrued compensation and related expenses</t>
  </si>
  <si>
    <t>Accrued liabilities</t>
  </si>
  <si>
    <t>Accrued income taxes</t>
  </si>
  <si>
    <t>Short-term debt</t>
  </si>
  <si>
    <t>Current portion of long-term debt</t>
  </si>
  <si>
    <t>Total current liabilities</t>
  </si>
  <si>
    <t>Long-Term Liabilities</t>
  </si>
  <si>
    <t>Long-Term Debt</t>
  </si>
  <si>
    <t>Contingencies and Commitments (Note 15)</t>
  </si>
  <si>
    <t>Equity</t>
  </si>
  <si>
    <t>Best Buy Co., Inc. Shareholders' Equity</t>
  </si>
  <si>
    <t>Preferred stock, $1.00 par value: Authorized  none</t>
  </si>
  <si>
    <t>Common stock, $0.10 par value: Authorized shares, respectively</t>
  </si>
  <si>
    <t>Additional paid-in capital</t>
  </si>
  <si>
    <t>Retained earnings</t>
  </si>
  <si>
    <t>Accumulated other comprehensive income</t>
  </si>
  <si>
    <t>Total Best Buy Co., Inc. shareholders' equity</t>
  </si>
  <si>
    <t>Noncontrolling interests</t>
  </si>
  <si>
    <t>Total equity</t>
  </si>
  <si>
    <t>Total Liabilities and Equity</t>
  </si>
  <si>
    <t>Fiscal Years Ended</t>
  </si>
  <si>
    <t>February 27,
2010</t>
  </si>
  <si>
    <t>Cost of goods sold</t>
  </si>
  <si>
    <t>Restructuring charges  cost of goods sold</t>
  </si>
  <si>
    <t>Selling, general and administrative expenses</t>
  </si>
  <si>
    <t>Other income (expense)</t>
  </si>
  <si>
    <t>Gain on sale of investments</t>
  </si>
  <si>
    <t>Investment income and other</t>
  </si>
  <si>
    <t>Interest expense</t>
  </si>
  <si>
    <t>Equity in (loss) income of affiliates</t>
  </si>
  <si>
    <t>Net earnings from continuing operations</t>
  </si>
  <si>
    <t>Loss from discontinued operations (Note 3), net of tax of $89, $65 and $33</t>
  </si>
  <si>
    <t>Net earnings including noncontrolling interests</t>
  </si>
  <si>
    <t>Net (earnings) from continuing operations attributable to noncontrolling interests</t>
  </si>
  <si>
    <t>Net loss from discontinued operations attributable to noncontrolling interests</t>
  </si>
  <si>
    <t>Stock-based compensation</t>
  </si>
  <si>
    <t>Repurchase of common stock</t>
  </si>
  <si>
    <t>Net earnings</t>
  </si>
  <si>
    <t>Foreign currency translation adjustments</t>
  </si>
  <si>
    <t>Unrealized gains on available-for-sale securities</t>
  </si>
  <si>
    <t>Total comprehensive income</t>
  </si>
  <si>
    <t>Purchase accounting adjustments</t>
  </si>
  <si>
    <t>Stock options exercised</t>
  </si>
  <si>
    <t>Common stock dividends, $0.56 per share</t>
  </si>
  <si>
    <t>Balances at February 27, 2010</t>
  </si>
  <si>
    <t>Other comprehensive income (loss), net of tax:</t>
  </si>
  <si>
    <t>Vesting of restricted stock</t>
  </si>
  <si>
    <t>Common stock dividends, $0.58 per share</t>
  </si>
  <si>
    <t>Balances at February 26, 2011</t>
  </si>
  <si>
    <t>Net (loss) earnings</t>
  </si>
  <si>
    <t>Other comprehensive loss, net of tax:</t>
  </si>
  <si>
    <t>Unrealized losses on available-for-sale securities</t>
  </si>
  <si>
    <t>Total comprehensive (loss) income</t>
  </si>
  <si>
    <t>Payment to noncontrolling interest</t>
  </si>
  <si>
    <t>Dividend distribution</t>
  </si>
  <si>
    <t>Common stock dividends, $0.62 per share</t>
  </si>
  <si>
    <t>Balances at March 3, 2012</t>
  </si>
  <si>
    <t>Balances at February 28, 2009</t>
  </si>
  <si>
    <t>Gift card breakage income</t>
  </si>
  <si>
    <t>Equity and other investments</t>
  </si>
  <si>
    <t>ASSETS</t>
  </si>
  <si>
    <t>Current</t>
  </si>
  <si>
    <t>AR</t>
  </si>
  <si>
    <t>Accounts receivable</t>
  </si>
  <si>
    <t>C</t>
  </si>
  <si>
    <t>Cash</t>
  </si>
  <si>
    <t>Noncurrent</t>
  </si>
  <si>
    <t>PP&amp;E historical cost</t>
  </si>
  <si>
    <t>AcDep</t>
  </si>
  <si>
    <t>PP&amp;E accumulated depreciation</t>
  </si>
  <si>
    <t>LIABILITIES</t>
  </si>
  <si>
    <t>AP</t>
  </si>
  <si>
    <t>OWNERS' EQUITY</t>
  </si>
  <si>
    <t>Permanent</t>
  </si>
  <si>
    <t>CS</t>
  </si>
  <si>
    <t>RE</t>
  </si>
  <si>
    <t>Net income</t>
  </si>
  <si>
    <t>Cgs</t>
  </si>
  <si>
    <t>DepEx</t>
  </si>
  <si>
    <t>Depreciation expense</t>
  </si>
  <si>
    <t>IncS</t>
  </si>
  <si>
    <t>Income summary</t>
  </si>
  <si>
    <t>Intinc</t>
  </si>
  <si>
    <t>Interest income</t>
  </si>
  <si>
    <t>Rev</t>
  </si>
  <si>
    <t>Revenues, net</t>
  </si>
  <si>
    <t>UGC</t>
  </si>
  <si>
    <t>Gdw</t>
  </si>
  <si>
    <t>AcL</t>
  </si>
  <si>
    <t>Gimp</t>
  </si>
  <si>
    <t>Res</t>
  </si>
  <si>
    <t>Restructuring charge</t>
  </si>
  <si>
    <t>Ginvs</t>
  </si>
  <si>
    <t>SG&amp;A</t>
  </si>
  <si>
    <t>Selling, general, and administrative expense</t>
  </si>
  <si>
    <t>LTD</t>
  </si>
  <si>
    <t>Long-term debt</t>
  </si>
  <si>
    <t>NCI</t>
  </si>
  <si>
    <t>Noncontrolling interest</t>
  </si>
  <si>
    <t>APIC</t>
  </si>
  <si>
    <t>AOCI</t>
  </si>
  <si>
    <t>STD</t>
  </si>
  <si>
    <t>Tmks</t>
  </si>
  <si>
    <t>Trademarks, net</t>
  </si>
  <si>
    <t>Stin</t>
  </si>
  <si>
    <t>Debit</t>
  </si>
  <si>
    <t>Credit</t>
  </si>
  <si>
    <t>Amount of sale</t>
  </si>
  <si>
    <t>Line Items</t>
  </si>
  <si>
    <t>Increases</t>
  </si>
  <si>
    <t>Decreases</t>
  </si>
  <si>
    <t>Consolidated Balance Sheets</t>
  </si>
  <si>
    <t>$ in millions, except per share amounts</t>
  </si>
  <si>
    <t>March 3, 
2012</t>
  </si>
  <si>
    <t>February 26, 
2011</t>
  </si>
  <si>
    <t>See Notes to Consolidated Financial Statements</t>
  </si>
  <si>
    <t>Best Buy's 2012 10K, Page 64</t>
  </si>
  <si>
    <t>OLTL</t>
  </si>
  <si>
    <t>PrEx</t>
  </si>
  <si>
    <t>Prepaid expenses</t>
  </si>
  <si>
    <t>Fiscal year</t>
  </si>
  <si>
    <t>Consolidated Statement of Earnings</t>
  </si>
  <si>
    <t>Earnings from continuing operations before income tax expense and equity in
 (loss) income of affiliates</t>
  </si>
  <si>
    <t>Best Buy's 2012 10K, Page 65</t>
  </si>
  <si>
    <t>Consolidated Statement of Changes in Shareholders' Equity</t>
  </si>
  <si>
    <t>$ and shares in millions</t>
  </si>
  <si>
    <t>Other comprehensive income, net of tax</t>
  </si>
  <si>
    <t>Tax loss from stock options, restricted stock and 
employee stock purchase plan</t>
  </si>
  <si>
    <t xml:space="preserve">Issuance of common stock under employee stock
purchase plan </t>
  </si>
  <si>
    <t>Cash flow hedging instruments-unrealized loss</t>
  </si>
  <si>
    <t>Tax benefits from stock options, restricted stock 
and employee stock purchase plan</t>
  </si>
  <si>
    <t>Reclassification adjustment for gain on 
available-for-sale securities included in net earnings</t>
  </si>
  <si>
    <t xml:space="preserve">Tax loss from stock options, restricted stock and
employee stock purchase plan </t>
  </si>
  <si>
    <t>Issuance of common stock under employee stock 
purchase plan</t>
  </si>
  <si>
    <t>Best Buy's 2012 10K, Page 67</t>
  </si>
  <si>
    <t>Common
Shares</t>
  </si>
  <si>
    <t>Common
Stock</t>
  </si>
  <si>
    <t>Additional
Paid-In
Capital</t>
  </si>
  <si>
    <t>Retained
Earnings</t>
  </si>
  <si>
    <t>Accumulated
Other
Comprehensive
(Loss) Income</t>
  </si>
  <si>
    <t xml:space="preserve">Total Best
Buy Co., Inc.
Shareholders'
Equity </t>
  </si>
  <si>
    <t>Non
controlling
Interests</t>
  </si>
  <si>
    <t>Total
Equity</t>
  </si>
  <si>
    <t>X</t>
  </si>
  <si>
    <t>NONE</t>
  </si>
  <si>
    <t>No Effect</t>
  </si>
  <si>
    <t>Working capital (current assets - current liabilities)</t>
  </si>
  <si>
    <t>Financial leverage  (liabilities / assets)</t>
  </si>
  <si>
    <t>Return on equity (ROE) (net profit / average owners' equity)</t>
  </si>
  <si>
    <t>Price of television</t>
  </si>
  <si>
    <t>Price of service contract</t>
  </si>
  <si>
    <t>Portion of service contract classified as current</t>
  </si>
  <si>
    <t>Cost of television</t>
  </si>
  <si>
    <t>(reported positive number increases)</t>
  </si>
  <si>
    <t>Amount of impairment</t>
  </si>
  <si>
    <t>Profit margin (pretax profit/revenues)</t>
  </si>
  <si>
    <t>Asset turnover  (revenues / average assets)</t>
  </si>
  <si>
    <t>Gross margin ((revenues - cost of sales) / revenues)</t>
  </si>
  <si>
    <t>Accm</t>
  </si>
  <si>
    <t>Gppe</t>
  </si>
  <si>
    <t>Gain on sale of PP&amp;E</t>
  </si>
  <si>
    <t>DP</t>
  </si>
  <si>
    <t>Dividends payable</t>
  </si>
  <si>
    <t>Inv</t>
  </si>
  <si>
    <t>Inventories</t>
  </si>
  <si>
    <t>Eqinv</t>
  </si>
  <si>
    <t>Common stock</t>
  </si>
  <si>
    <t>Other long-term liabilities</t>
  </si>
  <si>
    <t>Statements of Earnings</t>
  </si>
  <si>
    <t>Balance Sheets</t>
  </si>
  <si>
    <t>Statements of Changes in Shareholders' Equity</t>
  </si>
  <si>
    <t>x</t>
  </si>
  <si>
    <t>Portion of 2 year service contract classified as current</t>
  </si>
  <si>
    <t>Source: Statement of earnings. Note this is not the change in the balance sheet for goodwill, which includes all entries, not just this impairment.</t>
  </si>
  <si>
    <t>-</t>
  </si>
  <si>
    <t>Property, plant, and equipment</t>
  </si>
  <si>
    <t>HcPPE</t>
  </si>
  <si>
    <t>Chart of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</si>
</sst>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"/>
    <numFmt numFmtId="166" formatCode="_(* #,##0_);_(* \(#,##0\);_(* &quot;-&quot;??_);_(@_)"/>
    <numFmt numFmtId="167" formatCode="#,##0.000"/>
    <numFmt numFmtId="168" formatCode="_(&quot;$&quot;* #,##0_);_(&quot;$&quot;* \(#,##0\);_(&quot;$&quot;* &quot;-&quot;??_);_(@_)"/>
  </numFmts>
  <fonts count="26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Helvetica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indexed="63"/>
      <name val="Helvetic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Verdana"/>
      <family val="2"/>
    </font>
    <font>
      <i/>
      <sz val="10"/>
      <name val="Arial"/>
      <family val="2"/>
    </font>
    <font>
      <b/>
      <sz val="10"/>
      <color theme="7"/>
      <name val="Arial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 style="medium">
        <color theme="3"/>
      </left>
      <right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 style="medium">
        <color theme="3"/>
      </right>
      <top/>
      <bottom/>
    </border>
    <border>
      <left/>
      <right style="medium">
        <color theme="3"/>
      </right>
      <top/>
      <bottom style="medium">
        <color theme="3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thin"/>
      <bottom style="double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/>
      <bottom/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/>
      <right style="medium"/>
      <top style="thin"/>
      <bottom/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5" fontId="2" fillId="3" borderId="2" xfId="0" applyNumberFormat="1" applyFont="1" applyFill="1" applyBorder="1" applyAlignment="1">
      <alignment horizontal="right"/>
    </xf>
    <xf numFmtId="0" fontId="0" fillId="3" borderId="0" xfId="0" applyFill="1"/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21" applyFill="1">
      <alignment/>
      <protection/>
    </xf>
    <xf numFmtId="165" fontId="0" fillId="2" borderId="0" xfId="21" applyNumberFormat="1" applyFill="1" applyAlignment="1">
      <alignment horizontal="right"/>
      <protection/>
    </xf>
    <xf numFmtId="0" fontId="0" fillId="2" borderId="3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165" fontId="0" fillId="2" borderId="4" xfId="21" applyNumberFormat="1" applyFont="1" applyFill="1" applyBorder="1" applyAlignment="1">
      <alignment horizontal="right"/>
      <protection/>
    </xf>
    <xf numFmtId="0" fontId="0" fillId="2" borderId="5" xfId="21" applyFont="1" applyFill="1" applyBorder="1" applyAlignment="1">
      <alignment horizontal="left"/>
      <protection/>
    </xf>
    <xf numFmtId="0" fontId="1" fillId="2" borderId="5" xfId="21" applyFont="1" applyFill="1" applyBorder="1" applyAlignment="1">
      <alignment/>
      <protection/>
    </xf>
    <xf numFmtId="0" fontId="1" fillId="2" borderId="0" xfId="21" applyFont="1" applyFill="1" applyBorder="1" applyAlignment="1">
      <alignment/>
      <protection/>
    </xf>
    <xf numFmtId="0" fontId="10" fillId="2" borderId="0" xfId="21" applyFont="1" applyFill="1" applyBorder="1" applyAlignment="1">
      <alignment/>
      <protection/>
    </xf>
    <xf numFmtId="165" fontId="10" fillId="2" borderId="6" xfId="21" applyNumberFormat="1" applyFont="1" applyFill="1" applyBorder="1" applyAlignment="1">
      <alignment horizontal="right"/>
      <protection/>
    </xf>
    <xf numFmtId="0" fontId="0" fillId="2" borderId="5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1" xfId="21" applyFont="1" applyFill="1" applyBorder="1">
      <alignment/>
      <protection/>
    </xf>
    <xf numFmtId="0" fontId="0" fillId="2" borderId="1" xfId="22" applyFont="1" applyFill="1" applyBorder="1" applyAlignment="1">
      <alignment horizontal="left" vertical="center"/>
      <protection/>
    </xf>
    <xf numFmtId="165" fontId="0" fillId="2" borderId="1" xfId="21" applyNumberFormat="1" applyFont="1" applyFill="1" applyBorder="1" applyAlignment="1">
      <alignment horizontal="right"/>
      <protection/>
    </xf>
    <xf numFmtId="0" fontId="0" fillId="2" borderId="7" xfId="22" applyFont="1" applyFill="1" applyBorder="1" applyAlignment="1">
      <alignment horizontal="left" vertical="center"/>
      <protection/>
    </xf>
    <xf numFmtId="165" fontId="0" fillId="2" borderId="0" xfId="21" applyNumberFormat="1" applyFont="1" applyFill="1" applyBorder="1" applyAlignment="1">
      <alignment horizontal="right"/>
      <protection/>
    </xf>
    <xf numFmtId="0" fontId="0" fillId="2" borderId="8" xfId="21" applyFont="1" applyFill="1" applyBorder="1">
      <alignment/>
      <protection/>
    </xf>
    <xf numFmtId="0" fontId="0" fillId="2" borderId="9" xfId="21" applyFont="1" applyFill="1" applyBorder="1">
      <alignment/>
      <protection/>
    </xf>
    <xf numFmtId="165" fontId="0" fillId="2" borderId="9" xfId="21" applyNumberFormat="1" applyFont="1" applyFill="1" applyBorder="1" applyAlignment="1">
      <alignment horizontal="right"/>
      <protection/>
    </xf>
    <xf numFmtId="0" fontId="0" fillId="0" borderId="0" xfId="21">
      <alignment/>
      <protection/>
    </xf>
    <xf numFmtId="0" fontId="0" fillId="2" borderId="10" xfId="21" applyFont="1" applyFill="1" applyBorder="1">
      <alignment/>
      <protection/>
    </xf>
    <xf numFmtId="0" fontId="0" fillId="2" borderId="11" xfId="21" applyFont="1" applyFill="1" applyBorder="1" applyAlignment="1">
      <alignment horizontal="left"/>
      <protection/>
    </xf>
    <xf numFmtId="0" fontId="0" fillId="2" borderId="0" xfId="21" applyFill="1" applyAlignment="1">
      <alignment horizontal="left"/>
      <protection/>
    </xf>
    <xf numFmtId="0" fontId="1" fillId="2" borderId="11" xfId="21" applyFont="1" applyFill="1" applyBorder="1" applyAlignment="1">
      <alignment/>
      <protection/>
    </xf>
    <xf numFmtId="0" fontId="1" fillId="2" borderId="0" xfId="21" applyFont="1" applyFill="1" applyAlignment="1">
      <alignment/>
      <protection/>
    </xf>
    <xf numFmtId="0" fontId="0" fillId="2" borderId="11" xfId="21" applyFont="1" applyFill="1" applyBorder="1">
      <alignment/>
      <protection/>
    </xf>
    <xf numFmtId="0" fontId="0" fillId="2" borderId="0" xfId="21" applyFont="1" applyFill="1">
      <alignment/>
      <protection/>
    </xf>
    <xf numFmtId="0" fontId="0" fillId="2" borderId="12" xfId="21" applyFont="1" applyFill="1" applyBorder="1">
      <alignment/>
      <protection/>
    </xf>
    <xf numFmtId="0" fontId="1" fillId="0" borderId="0" xfId="21" applyFont="1" applyAlignment="1">
      <alignment/>
      <protection/>
    </xf>
    <xf numFmtId="0" fontId="0" fillId="0" borderId="0" xfId="21" applyFont="1">
      <alignment/>
      <protection/>
    </xf>
    <xf numFmtId="0" fontId="11" fillId="2" borderId="0" xfId="23" applyFont="1" applyFill="1">
      <alignment/>
      <protection/>
    </xf>
    <xf numFmtId="0" fontId="11" fillId="2" borderId="0" xfId="23" applyFont="1" applyFill="1" applyBorder="1">
      <alignment/>
      <protection/>
    </xf>
    <xf numFmtId="0" fontId="13" fillId="2" borderId="0" xfId="24" applyFont="1" applyFill="1" applyAlignment="1">
      <alignment horizontal="center"/>
      <protection/>
    </xf>
    <xf numFmtId="0" fontId="11" fillId="2" borderId="13" xfId="23" applyFont="1" applyFill="1" applyBorder="1">
      <alignment/>
      <protection/>
    </xf>
    <xf numFmtId="0" fontId="11" fillId="2" borderId="14" xfId="23" applyFont="1" applyFill="1" applyBorder="1">
      <alignment/>
      <protection/>
    </xf>
    <xf numFmtId="0" fontId="13" fillId="2" borderId="14" xfId="24" applyFont="1" applyFill="1" applyBorder="1" applyAlignment="1">
      <alignment horizontal="center"/>
      <protection/>
    </xf>
    <xf numFmtId="0" fontId="11" fillId="2" borderId="15" xfId="23" applyFont="1" applyFill="1" applyBorder="1">
      <alignment/>
      <protection/>
    </xf>
    <xf numFmtId="0" fontId="11" fillId="2" borderId="16" xfId="23" applyFont="1" applyFill="1" applyBorder="1">
      <alignment/>
      <protection/>
    </xf>
    <xf numFmtId="0" fontId="14" fillId="2" borderId="0" xfId="23" applyFont="1" applyFill="1" applyBorder="1" applyAlignment="1">
      <alignment horizontal="left" wrapText="1"/>
      <protection/>
    </xf>
    <xf numFmtId="0" fontId="11" fillId="2" borderId="17" xfId="23" applyFont="1" applyFill="1" applyBorder="1">
      <alignment/>
      <protection/>
    </xf>
    <xf numFmtId="0" fontId="11" fillId="2" borderId="0" xfId="23" applyFont="1" applyFill="1" applyBorder="1" applyAlignment="1">
      <alignment wrapText="1"/>
      <protection/>
    </xf>
    <xf numFmtId="0" fontId="13" fillId="2" borderId="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/>
      <protection/>
    </xf>
    <xf numFmtId="0" fontId="15" fillId="2" borderId="0" xfId="23" applyFont="1" applyFill="1" applyBorder="1" applyAlignment="1">
      <alignment vertical="center"/>
      <protection/>
    </xf>
    <xf numFmtId="0" fontId="15" fillId="2" borderId="0" xfId="23" applyFont="1" applyFill="1" applyBorder="1" applyAlignment="1">
      <alignment horizontal="center" vertical="center"/>
      <protection/>
    </xf>
    <xf numFmtId="0" fontId="15" fillId="2" borderId="1" xfId="23" applyFont="1" applyFill="1" applyBorder="1">
      <alignment/>
      <protection/>
    </xf>
    <xf numFmtId="0" fontId="13" fillId="2" borderId="18" xfId="24" applyFont="1" applyFill="1" applyBorder="1" applyAlignment="1">
      <alignment horizontal="center"/>
      <protection/>
    </xf>
    <xf numFmtId="0" fontId="11" fillId="2" borderId="0" xfId="23" applyFill="1" applyBorder="1">
      <alignment/>
      <protection/>
    </xf>
    <xf numFmtId="0" fontId="15" fillId="2" borderId="0" xfId="23" applyFont="1" applyFill="1" applyBorder="1" applyAlignment="1">
      <alignment wrapText="1"/>
      <protection/>
    </xf>
    <xf numFmtId="0" fontId="15" fillId="2" borderId="1" xfId="23" applyFont="1" applyFill="1" applyBorder="1" applyAlignment="1">
      <alignment wrapText="1"/>
      <protection/>
    </xf>
    <xf numFmtId="0" fontId="11" fillId="2" borderId="1" xfId="23" applyFont="1" applyFill="1" applyBorder="1">
      <alignment/>
      <protection/>
    </xf>
    <xf numFmtId="0" fontId="15" fillId="2" borderId="0" xfId="23" applyFont="1" applyFill="1" applyBorder="1">
      <alignment/>
      <protection/>
    </xf>
    <xf numFmtId="0" fontId="15" fillId="2" borderId="0" xfId="23" applyFont="1" applyFill="1" applyBorder="1" applyAlignment="1">
      <alignment vertical="top" wrapText="1"/>
      <protection/>
    </xf>
    <xf numFmtId="0" fontId="13" fillId="2" borderId="0" xfId="24" applyFont="1" applyFill="1" applyBorder="1" applyAlignment="1">
      <alignment horizontal="center" vertical="center"/>
      <protection/>
    </xf>
    <xf numFmtId="0" fontId="11" fillId="2" borderId="19" xfId="23" applyFont="1" applyFill="1" applyBorder="1">
      <alignment/>
      <protection/>
    </xf>
    <xf numFmtId="0" fontId="11" fillId="2" borderId="20" xfId="23" applyFont="1" applyFill="1" applyBorder="1">
      <alignment/>
      <protection/>
    </xf>
    <xf numFmtId="0" fontId="13" fillId="2" borderId="20" xfId="24" applyFont="1" applyFill="1" applyBorder="1" applyAlignment="1">
      <alignment horizontal="center"/>
      <protection/>
    </xf>
    <xf numFmtId="0" fontId="11" fillId="2" borderId="21" xfId="23" applyFont="1" applyFill="1" applyBorder="1">
      <alignment/>
      <protection/>
    </xf>
    <xf numFmtId="0" fontId="16" fillId="2" borderId="0" xfId="23" applyFont="1" applyFill="1" applyAlignment="1">
      <alignment horizontal="right"/>
      <protection/>
    </xf>
    <xf numFmtId="0" fontId="14" fillId="2" borderId="0" xfId="23" applyFont="1" applyFill="1" applyBorder="1" applyAlignment="1">
      <alignment wrapText="1"/>
      <protection/>
    </xf>
    <xf numFmtId="0" fontId="15" fillId="2" borderId="0" xfId="23" applyFont="1" applyFill="1" applyAlignment="1">
      <alignment vertical="center" wrapText="1"/>
      <protection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18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5" fontId="2" fillId="2" borderId="0" xfId="0" applyNumberFormat="1" applyFont="1" applyFill="1" applyAlignment="1">
      <alignment horizontal="right"/>
    </xf>
    <xf numFmtId="38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right"/>
    </xf>
    <xf numFmtId="37" fontId="2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37" fontId="2" fillId="2" borderId="0" xfId="0" applyNumberFormat="1" applyFont="1" applyFill="1"/>
    <xf numFmtId="0" fontId="19" fillId="2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37" fontId="2" fillId="3" borderId="0" xfId="0" applyNumberFormat="1" applyFont="1" applyFill="1" applyAlignment="1">
      <alignment horizontal="right"/>
    </xf>
    <xf numFmtId="5" fontId="2" fillId="3" borderId="0" xfId="0" applyNumberFormat="1" applyFont="1" applyFill="1" applyAlignment="1">
      <alignment horizontal="right"/>
    </xf>
    <xf numFmtId="5" fontId="2" fillId="3" borderId="22" xfId="0" applyNumberFormat="1" applyFont="1" applyFill="1" applyBorder="1" applyAlignment="1">
      <alignment horizontal="right"/>
    </xf>
    <xf numFmtId="0" fontId="3" fillId="3" borderId="0" xfId="0" applyFont="1" applyFill="1"/>
    <xf numFmtId="0" fontId="17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/>
    <xf numFmtId="0" fontId="17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0" xfId="0" applyFill="1" applyAlignment="1">
      <alignment horizontal="left"/>
    </xf>
    <xf numFmtId="38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38" fontId="0" fillId="3" borderId="0" xfId="0" applyNumberFormat="1" applyFill="1" applyAlignment="1">
      <alignment horizontal="right"/>
    </xf>
    <xf numFmtId="6" fontId="0" fillId="2" borderId="0" xfId="0" applyNumberFormat="1" applyFill="1" applyAlignment="1">
      <alignment horizontal="right"/>
    </xf>
    <xf numFmtId="38" fontId="0" fillId="2" borderId="1" xfId="0" applyNumberFormat="1" applyFill="1" applyBorder="1" applyAlignment="1">
      <alignment horizontal="right"/>
    </xf>
    <xf numFmtId="38" fontId="0" fillId="3" borderId="1" xfId="0" applyNumberFormat="1" applyFill="1" applyBorder="1" applyAlignment="1">
      <alignment horizontal="right"/>
    </xf>
    <xf numFmtId="6" fontId="0" fillId="2" borderId="22" xfId="0" applyNumberFormat="1" applyFill="1" applyBorder="1" applyAlignment="1">
      <alignment horizontal="right"/>
    </xf>
    <xf numFmtId="0" fontId="0" fillId="2" borderId="0" xfId="25" applyFont="1" applyFill="1">
      <alignment/>
      <protection/>
    </xf>
    <xf numFmtId="0" fontId="0" fillId="2" borderId="0" xfId="25" applyFill="1">
      <alignment/>
      <protection/>
    </xf>
    <xf numFmtId="0" fontId="0" fillId="2" borderId="0" xfId="25" applyFill="1" applyAlignment="1">
      <alignment horizontal="center"/>
      <protection/>
    </xf>
    <xf numFmtId="0" fontId="0" fillId="0" borderId="0" xfId="25">
      <alignment/>
      <protection/>
    </xf>
    <xf numFmtId="0" fontId="0" fillId="2" borderId="13" xfId="25" applyFill="1" applyBorder="1">
      <alignment/>
      <protection/>
    </xf>
    <xf numFmtId="0" fontId="0" fillId="2" borderId="14" xfId="25" applyFont="1" applyFill="1" applyBorder="1">
      <alignment/>
      <protection/>
    </xf>
    <xf numFmtId="0" fontId="0" fillId="2" borderId="14" xfId="25" applyFill="1" applyBorder="1">
      <alignment/>
      <protection/>
    </xf>
    <xf numFmtId="0" fontId="0" fillId="2" borderId="14" xfId="25" applyFill="1" applyBorder="1" applyAlignment="1">
      <alignment horizontal="center"/>
      <protection/>
    </xf>
    <xf numFmtId="0" fontId="0" fillId="2" borderId="15" xfId="25" applyFill="1" applyBorder="1">
      <alignment/>
      <protection/>
    </xf>
    <xf numFmtId="0" fontId="0" fillId="2" borderId="16" xfId="25" applyFont="1" applyFill="1" applyBorder="1">
      <alignment/>
      <protection/>
    </xf>
    <xf numFmtId="0" fontId="0" fillId="2" borderId="0" xfId="25" applyFont="1" applyFill="1" applyBorder="1">
      <alignment/>
      <protection/>
    </xf>
    <xf numFmtId="0" fontId="0" fillId="2" borderId="17" xfId="25" applyFont="1" applyFill="1" applyBorder="1">
      <alignment/>
      <protection/>
    </xf>
    <xf numFmtId="0" fontId="0" fillId="2" borderId="16" xfId="25" applyFill="1" applyBorder="1">
      <alignment/>
      <protection/>
    </xf>
    <xf numFmtId="0" fontId="0" fillId="2" borderId="0" xfId="25" applyFill="1" applyBorder="1">
      <alignment/>
      <protection/>
    </xf>
    <xf numFmtId="0" fontId="0" fillId="2" borderId="0" xfId="25" applyFont="1" applyFill="1" applyBorder="1" applyAlignment="1">
      <alignment horizontal="center"/>
      <protection/>
    </xf>
    <xf numFmtId="0" fontId="0" fillId="2" borderId="17" xfId="25" applyFill="1" applyBorder="1">
      <alignment/>
      <protection/>
    </xf>
    <xf numFmtId="0" fontId="21" fillId="2" borderId="16" xfId="25" applyFont="1" applyFill="1" applyBorder="1" applyAlignment="1">
      <alignment horizontal="left" indent="8"/>
      <protection/>
    </xf>
    <xf numFmtId="0" fontId="1" fillId="2" borderId="23" xfId="25" applyFont="1" applyFill="1" applyBorder="1">
      <alignment/>
      <protection/>
    </xf>
    <xf numFmtId="0" fontId="0" fillId="2" borderId="23" xfId="25" applyFont="1" applyFill="1" applyBorder="1">
      <alignment/>
      <protection/>
    </xf>
    <xf numFmtId="0" fontId="0" fillId="2" borderId="18" xfId="25" applyFont="1" applyFill="1" applyBorder="1" applyAlignment="1">
      <alignment horizontal="center"/>
      <protection/>
    </xf>
    <xf numFmtId="0" fontId="21" fillId="2" borderId="17" xfId="25" applyFont="1" applyFill="1" applyBorder="1" applyAlignment="1">
      <alignment horizontal="left" indent="8"/>
      <protection/>
    </xf>
    <xf numFmtId="0" fontId="0" fillId="2" borderId="19" xfId="25" applyFill="1" applyBorder="1">
      <alignment/>
      <protection/>
    </xf>
    <xf numFmtId="0" fontId="0" fillId="2" borderId="20" xfId="25" applyFont="1" applyFill="1" applyBorder="1">
      <alignment/>
      <protection/>
    </xf>
    <xf numFmtId="0" fontId="0" fillId="2" borderId="20" xfId="25" applyFill="1" applyBorder="1">
      <alignment/>
      <protection/>
    </xf>
    <xf numFmtId="0" fontId="0" fillId="2" borderId="20" xfId="25" applyFill="1" applyBorder="1" applyAlignment="1">
      <alignment horizontal="center"/>
      <protection/>
    </xf>
    <xf numFmtId="0" fontId="0" fillId="2" borderId="21" xfId="25" applyFill="1" applyBorder="1">
      <alignment/>
      <protection/>
    </xf>
    <xf numFmtId="0" fontId="0" fillId="2" borderId="0" xfId="25" applyFont="1" applyFill="1" applyAlignment="1">
      <alignment horizontal="center"/>
      <protection/>
    </xf>
    <xf numFmtId="0" fontId="22" fillId="2" borderId="0" xfId="25" applyFont="1" applyFill="1" applyBorder="1">
      <alignment/>
      <protection/>
    </xf>
    <xf numFmtId="0" fontId="0" fillId="0" borderId="0" xfId="25" applyFill="1" applyBorder="1">
      <alignment/>
      <protection/>
    </xf>
    <xf numFmtId="0" fontId="16" fillId="2" borderId="0" xfId="26" applyFont="1" applyFill="1" applyAlignment="1">
      <alignment horizontal="right"/>
      <protection/>
    </xf>
    <xf numFmtId="0" fontId="11" fillId="2" borderId="0" xfId="26" applyFont="1" applyFill="1" applyBorder="1">
      <alignment/>
      <protection/>
    </xf>
    <xf numFmtId="0" fontId="13" fillId="2" borderId="0" xfId="27" applyFont="1" applyFill="1" applyAlignment="1">
      <alignment horizontal="center"/>
      <protection/>
    </xf>
    <xf numFmtId="0" fontId="11" fillId="2" borderId="0" xfId="26" applyFont="1" applyFill="1">
      <alignment/>
      <protection/>
    </xf>
    <xf numFmtId="0" fontId="15" fillId="2" borderId="0" xfId="26" applyFont="1" applyFill="1" applyBorder="1" applyAlignment="1">
      <alignment vertical="top" wrapText="1"/>
      <protection/>
    </xf>
    <xf numFmtId="0" fontId="13" fillId="2" borderId="0" xfId="27" applyFont="1" applyFill="1" applyAlignment="1">
      <alignment/>
      <protection/>
    </xf>
    <xf numFmtId="0" fontId="13" fillId="2" borderId="0" xfId="27" applyFont="1" applyFill="1" applyAlignment="1">
      <alignment horizontal="left"/>
      <protection/>
    </xf>
    <xf numFmtId="166" fontId="0" fillId="2" borderId="0" xfId="28" applyNumberFormat="1" applyFont="1" applyFill="1"/>
    <xf numFmtId="0" fontId="15" fillId="2" borderId="0" xfId="26" applyFont="1" applyFill="1" applyAlignment="1">
      <alignment vertical="center" wrapText="1"/>
      <protection/>
    </xf>
    <xf numFmtId="165" fontId="23" fillId="2" borderId="0" xfId="25" applyNumberFormat="1" applyFont="1" applyFill="1" applyAlignment="1">
      <alignment horizontal="left"/>
      <protection/>
    </xf>
    <xf numFmtId="0" fontId="3" fillId="2" borderId="0" xfId="25" applyFont="1" applyFill="1" applyBorder="1">
      <alignment/>
      <protection/>
    </xf>
    <xf numFmtId="0" fontId="1" fillId="2" borderId="0" xfId="25" applyFont="1" applyFill="1" applyBorder="1" applyAlignment="1">
      <alignment horizontal="left"/>
      <protection/>
    </xf>
    <xf numFmtId="0" fontId="1" fillId="2" borderId="0" xfId="25" applyFont="1" applyFill="1" applyBorder="1" applyAlignment="1">
      <alignment/>
      <protection/>
    </xf>
    <xf numFmtId="0" fontId="24" fillId="2" borderId="0" xfId="23" applyFont="1" applyFill="1" applyBorder="1">
      <alignment/>
      <protection/>
    </xf>
    <xf numFmtId="38" fontId="0" fillId="2" borderId="0" xfId="21" applyNumberFormat="1" applyFill="1" applyAlignment="1">
      <alignment horizontal="right"/>
      <protection/>
    </xf>
    <xf numFmtId="0" fontId="1" fillId="2" borderId="6" xfId="21" applyFont="1" applyFill="1" applyBorder="1" applyAlignment="1">
      <alignment horizontal="right" wrapText="1"/>
      <protection/>
    </xf>
    <xf numFmtId="38" fontId="0" fillId="2" borderId="6" xfId="21" applyNumberFormat="1" applyFill="1" applyBorder="1" applyAlignment="1">
      <alignment horizontal="right"/>
      <protection/>
    </xf>
    <xf numFmtId="0" fontId="0" fillId="3" borderId="0" xfId="21" applyFill="1" applyAlignment="1">
      <alignment horizontal="left"/>
      <protection/>
    </xf>
    <xf numFmtId="38" fontId="0" fillId="3" borderId="0" xfId="21" applyNumberFormat="1" applyFill="1" applyAlignment="1">
      <alignment horizontal="right"/>
      <protection/>
    </xf>
    <xf numFmtId="38" fontId="0" fillId="3" borderId="6" xfId="21" applyNumberFormat="1" applyFill="1" applyBorder="1" applyAlignment="1">
      <alignment horizontal="right"/>
      <protection/>
    </xf>
    <xf numFmtId="0" fontId="14" fillId="2" borderId="0" xfId="23" applyFont="1" applyFill="1" applyBorder="1" applyAlignment="1">
      <alignment/>
      <protection/>
    </xf>
    <xf numFmtId="9" fontId="0" fillId="2" borderId="0" xfId="15" applyFont="1" applyFill="1" applyAlignment="1">
      <alignment horizontal="right"/>
    </xf>
    <xf numFmtId="0" fontId="7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0" fillId="2" borderId="0" xfId="21" applyFont="1" applyFill="1" applyBorder="1" applyAlignment="1">
      <alignment horizontal="left"/>
      <protection/>
    </xf>
    <xf numFmtId="165" fontId="10" fillId="2" borderId="0" xfId="21" applyNumberFormat="1" applyFont="1" applyFill="1" applyBorder="1" applyAlignment="1">
      <alignment horizontal="right"/>
      <protection/>
    </xf>
    <xf numFmtId="0" fontId="0" fillId="2" borderId="0" xfId="22" applyFont="1" applyFill="1" applyBorder="1" applyAlignment="1">
      <alignment horizontal="left" vertical="center"/>
      <protection/>
    </xf>
    <xf numFmtId="0" fontId="0" fillId="2" borderId="0" xfId="21" applyFill="1" applyBorder="1">
      <alignment/>
      <protection/>
    </xf>
    <xf numFmtId="165" fontId="5" fillId="2" borderId="0" xfId="20" applyNumberFormat="1" applyFont="1" applyFill="1" applyAlignment="1">
      <alignment horizontal="left" vertical="center"/>
      <protection/>
    </xf>
    <xf numFmtId="165" fontId="5" fillId="2" borderId="0" xfId="20" applyNumberFormat="1" applyFont="1" applyFill="1" applyAlignment="1">
      <alignment horizontal="center" vertical="center"/>
      <protection/>
    </xf>
    <xf numFmtId="165" fontId="0" fillId="2" borderId="0" xfId="20" applyNumberFormat="1" applyFont="1" applyFill="1" applyAlignment="1">
      <alignment vertical="center"/>
      <protection/>
    </xf>
    <xf numFmtId="165" fontId="1" fillId="2" borderId="0" xfId="20" applyNumberFormat="1" applyFont="1" applyFill="1" applyAlignment="1">
      <alignment horizontal="left" vertical="center"/>
      <protection/>
    </xf>
    <xf numFmtId="165" fontId="5" fillId="2" borderId="0" xfId="20" applyNumberFormat="1" applyFont="1" applyFill="1" applyBorder="1" applyAlignment="1">
      <alignment horizontal="left" vertical="center"/>
      <protection/>
    </xf>
    <xf numFmtId="165" fontId="5" fillId="2" borderId="33" xfId="20" applyNumberFormat="1" applyFont="1" applyFill="1" applyBorder="1" applyAlignment="1">
      <alignment horizontal="center" vertical="center"/>
      <protection/>
    </xf>
    <xf numFmtId="165" fontId="5" fillId="2" borderId="34" xfId="20" applyNumberFormat="1" applyFont="1" applyFill="1" applyBorder="1" applyAlignment="1">
      <alignment horizontal="center" vertical="center"/>
      <protection/>
    </xf>
    <xf numFmtId="165" fontId="0" fillId="2" borderId="34" xfId="20" applyNumberFormat="1" applyFont="1" applyFill="1" applyBorder="1" applyAlignment="1">
      <alignment vertical="center"/>
      <protection/>
    </xf>
    <xf numFmtId="165" fontId="1" fillId="2" borderId="34" xfId="20" applyNumberFormat="1" applyFont="1" applyFill="1" applyBorder="1" applyAlignment="1">
      <alignment horizontal="left" vertical="center"/>
      <protection/>
    </xf>
    <xf numFmtId="165" fontId="5" fillId="2" borderId="35" xfId="20" applyNumberFormat="1" applyFont="1" applyFill="1" applyBorder="1" applyAlignment="1">
      <alignment horizontal="center" vertical="center"/>
      <protection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6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7" xfId="0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 vertical="center"/>
    </xf>
    <xf numFmtId="0" fontId="1" fillId="2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0" xfId="0" applyFill="1" applyBorder="1"/>
    <xf numFmtId="0" fontId="0" fillId="2" borderId="46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3" fontId="0" fillId="2" borderId="0" xfId="25" applyNumberFormat="1" applyFill="1">
      <alignment/>
      <protection/>
    </xf>
    <xf numFmtId="3" fontId="0" fillId="2" borderId="0" xfId="25" applyNumberFormat="1" applyFill="1" applyAlignment="1">
      <alignment/>
      <protection/>
    </xf>
    <xf numFmtId="0" fontId="0" fillId="2" borderId="0" xfId="25" applyFill="1" applyAlignment="1">
      <alignment horizontal="right"/>
      <protection/>
    </xf>
    <xf numFmtId="0" fontId="0" fillId="2" borderId="0" xfId="25" applyFill="1" applyAlignment="1">
      <alignment/>
      <protection/>
    </xf>
    <xf numFmtId="167" fontId="0" fillId="2" borderId="0" xfId="25" applyNumberFormat="1" applyFill="1">
      <alignment/>
      <protection/>
    </xf>
    <xf numFmtId="167" fontId="0" fillId="2" borderId="0" xfId="25" applyNumberFormat="1" applyFill="1" applyAlignment="1">
      <alignment/>
      <protection/>
    </xf>
    <xf numFmtId="9" fontId="0" fillId="2" borderId="0" xfId="0" applyNumberFormat="1" applyFill="1"/>
    <xf numFmtId="168" fontId="0" fillId="2" borderId="0" xfId="16" applyNumberFormat="1" applyFont="1" applyFill="1"/>
    <xf numFmtId="38" fontId="0" fillId="2" borderId="0" xfId="0" applyNumberFormat="1" applyFill="1"/>
    <xf numFmtId="10" fontId="0" fillId="2" borderId="0" xfId="0" applyNumberFormat="1" applyFill="1"/>
    <xf numFmtId="0" fontId="2" fillId="0" borderId="0" xfId="21" applyFont="1">
      <alignment/>
      <protection/>
    </xf>
    <xf numFmtId="0" fontId="19" fillId="2" borderId="0" xfId="21" applyFont="1" applyFill="1" applyAlignment="1">
      <alignment horizontal="right"/>
      <protection/>
    </xf>
    <xf numFmtId="0" fontId="2" fillId="2" borderId="0" xfId="21" applyFont="1" applyFill="1">
      <alignment/>
      <protection/>
    </xf>
    <xf numFmtId="0" fontId="19" fillId="2" borderId="0" xfId="21" applyFont="1" applyFill="1">
      <alignment/>
      <protection/>
    </xf>
    <xf numFmtId="38" fontId="1" fillId="2" borderId="0" xfId="21" applyNumberFormat="1" applyFont="1" applyFill="1" applyAlignment="1">
      <alignment horizontal="right"/>
      <protection/>
    </xf>
    <xf numFmtId="6" fontId="1" fillId="2" borderId="22" xfId="21" applyNumberFormat="1" applyFont="1" applyFill="1" applyBorder="1" applyAlignment="1">
      <alignment horizontal="right"/>
      <protection/>
    </xf>
    <xf numFmtId="6" fontId="1" fillId="2" borderId="0" xfId="21" applyNumberFormat="1" applyFont="1" applyFill="1" applyAlignment="1">
      <alignment horizontal="right"/>
      <protection/>
    </xf>
    <xf numFmtId="0" fontId="1" fillId="2" borderId="0" xfId="21" applyFont="1" applyFill="1" applyAlignment="1">
      <alignment horizontal="left"/>
      <protection/>
    </xf>
    <xf numFmtId="0" fontId="0" fillId="3" borderId="0" xfId="21" applyFill="1">
      <alignment/>
      <protection/>
    </xf>
    <xf numFmtId="0" fontId="0" fillId="2" borderId="0" xfId="21" applyFont="1" applyFill="1" applyAlignment="1">
      <alignment horizontal="left" wrapText="1"/>
      <protection/>
    </xf>
    <xf numFmtId="0" fontId="0" fillId="3" borderId="0" xfId="21" applyFont="1" applyFill="1" applyAlignment="1">
      <alignment horizontal="left" wrapText="1"/>
      <protection/>
    </xf>
    <xf numFmtId="0" fontId="0" fillId="2" borderId="0" xfId="21" applyFont="1" applyFill="1" applyAlignment="1">
      <alignment horizontal="left" vertical="center" wrapText="1"/>
      <protection/>
    </xf>
    <xf numFmtId="0" fontId="0" fillId="3" borderId="0" xfId="21" applyFont="1" applyFill="1" applyAlignment="1">
      <alignment horizontal="left"/>
      <protection/>
    </xf>
    <xf numFmtId="38" fontId="1" fillId="3" borderId="0" xfId="21" applyNumberFormat="1" applyFont="1" applyFill="1" applyAlignment="1">
      <alignment horizontal="right"/>
      <protection/>
    </xf>
    <xf numFmtId="0" fontId="1" fillId="3" borderId="0" xfId="21" applyFont="1" applyFill="1" applyAlignment="1">
      <alignment horizontal="left"/>
      <protection/>
    </xf>
    <xf numFmtId="0" fontId="0" fillId="2" borderId="0" xfId="21" applyFont="1" applyFill="1" applyAlignment="1">
      <alignment horizontal="left"/>
      <protection/>
    </xf>
    <xf numFmtId="0" fontId="19" fillId="2" borderId="6" xfId="21" applyFont="1" applyFill="1" applyBorder="1" applyAlignment="1">
      <alignment horizontal="left"/>
      <protection/>
    </xf>
    <xf numFmtId="0" fontId="3" fillId="2" borderId="0" xfId="21" applyFont="1" applyFill="1">
      <alignment/>
      <protection/>
    </xf>
    <xf numFmtId="0" fontId="18" fillId="2" borderId="0" xfId="21" applyFont="1" applyFill="1">
      <alignment/>
      <protection/>
    </xf>
    <xf numFmtId="0" fontId="25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3" borderId="0" xfId="21" applyFont="1" applyFill="1" applyAlignment="1">
      <alignment horizontal="left" wrapText="1"/>
      <protection/>
    </xf>
    <xf numFmtId="0" fontId="0" fillId="2" borderId="0" xfId="21" applyFont="1" applyFill="1" applyAlignment="1">
      <alignment horizontal="left" wrapText="1"/>
      <protection/>
    </xf>
    <xf numFmtId="0" fontId="19" fillId="2" borderId="6" xfId="21" applyFont="1" applyFill="1" applyBorder="1" applyAlignment="1">
      <alignment horizontal="left"/>
      <protection/>
    </xf>
    <xf numFmtId="0" fontId="0" fillId="2" borderId="0" xfId="21" applyFont="1" applyFill="1" applyAlignment="1">
      <alignment horizontal="left" vertical="center" wrapText="1"/>
      <protection/>
    </xf>
    <xf numFmtId="0" fontId="2" fillId="2" borderId="0" xfId="21" applyFont="1" applyFill="1" applyBorder="1" applyAlignment="1">
      <alignment horizontal="left" vertical="center" wrapText="1"/>
      <protection/>
    </xf>
    <xf numFmtId="0" fontId="2" fillId="2" borderId="11" xfId="21" applyFont="1" applyFill="1" applyBorder="1" applyAlignment="1">
      <alignment horizontal="left" vertical="center" wrapText="1"/>
      <protection/>
    </xf>
    <xf numFmtId="0" fontId="0" fillId="2" borderId="0" xfId="21" applyFont="1" applyFill="1" applyBorder="1" applyAlignment="1">
      <alignment horizontal="left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ction 3" xfId="20"/>
    <cellStyle name="Normal 2 2 3" xfId="21"/>
    <cellStyle name="Normal 3 3 2" xfId="22"/>
    <cellStyle name="Normal 4" xfId="23"/>
    <cellStyle name="Normal 2 2" xfId="24"/>
    <cellStyle name="Normal 2 4" xfId="25"/>
    <cellStyle name="Normal 4 2" xfId="26"/>
    <cellStyle name="Normal 2 2 2" xfId="27"/>
    <cellStyle name="Comma 3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tabSelected="1" zoomScale="70" zoomScaleNormal="70" workbookViewId="0" topLeftCell="A1"/>
  </sheetViews>
  <sheetFormatPr defaultColWidth="9.140625" defaultRowHeight="12.75"/>
  <cols>
    <col min="1" max="1" width="2.00390625" style="197" customWidth="1"/>
    <col min="2" max="2" width="1.421875" style="197" customWidth="1"/>
    <col min="3" max="3" width="1.28515625" style="197" customWidth="1"/>
    <col min="4" max="4" width="3.28125" style="197" customWidth="1"/>
    <col min="5" max="5" width="7.00390625" style="207" customWidth="1"/>
    <col min="6" max="6" width="4.28125" style="197" customWidth="1"/>
    <col min="7" max="7" width="8.00390625" style="197" customWidth="1"/>
    <col min="8" max="8" width="28.421875" style="197" customWidth="1"/>
    <col min="9" max="9" width="1.421875" style="197" customWidth="1"/>
    <col min="10" max="10" width="2.00390625" style="197" customWidth="1"/>
    <col min="11" max="33" width="8.8515625" style="1" customWidth="1"/>
  </cols>
  <sheetData>
    <row r="1" spans="1:10" ht="16.5" thickBot="1">
      <c r="A1" s="183"/>
      <c r="B1" s="180"/>
      <c r="C1" s="180"/>
      <c r="D1" s="181"/>
      <c r="E1" s="182"/>
      <c r="F1" s="181"/>
      <c r="G1" s="181"/>
      <c r="H1" s="181"/>
      <c r="I1" s="180"/>
      <c r="J1" s="183"/>
    </row>
    <row r="2" spans="1:10" s="1" customFormat="1" ht="6.6" customHeight="1">
      <c r="A2" s="183"/>
      <c r="B2" s="184"/>
      <c r="C2" s="185"/>
      <c r="D2" s="186"/>
      <c r="E2" s="187"/>
      <c r="F2" s="186"/>
      <c r="G2" s="186"/>
      <c r="H2" s="186"/>
      <c r="I2" s="188"/>
      <c r="J2" s="183"/>
    </row>
    <row r="3" spans="1:10" ht="19.9" customHeight="1">
      <c r="A3" s="179"/>
      <c r="B3" s="189"/>
      <c r="C3" s="251" t="s">
        <v>212</v>
      </c>
      <c r="D3" s="251"/>
      <c r="E3" s="251"/>
      <c r="F3" s="251"/>
      <c r="G3" s="251"/>
      <c r="H3" s="251"/>
      <c r="I3" s="190"/>
      <c r="J3" s="179"/>
    </row>
    <row r="4" spans="1:33" s="5" customFormat="1" ht="13.9" customHeight="1">
      <c r="A4" s="6"/>
      <c r="B4" s="191"/>
      <c r="C4" s="192" t="s">
        <v>95</v>
      </c>
      <c r="D4" s="193"/>
      <c r="E4" s="194"/>
      <c r="F4" s="193"/>
      <c r="G4" s="193"/>
      <c r="H4" s="193"/>
      <c r="I4" s="19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2:9" s="6" customFormat="1" ht="17.45" customHeight="1">
      <c r="B5" s="191"/>
      <c r="C5" s="193"/>
      <c r="D5" s="192" t="s">
        <v>96</v>
      </c>
      <c r="E5" s="194"/>
      <c r="F5" s="196"/>
      <c r="G5" s="196"/>
      <c r="H5" s="196"/>
      <c r="I5" s="195"/>
    </row>
    <row r="6" spans="2:9" ht="15.6" customHeight="1">
      <c r="B6" s="189"/>
      <c r="C6" s="164"/>
      <c r="D6" s="163"/>
      <c r="E6" s="172" t="s">
        <v>97</v>
      </c>
      <c r="F6" s="173" t="s">
        <v>98</v>
      </c>
      <c r="G6" s="173"/>
      <c r="H6" s="174"/>
      <c r="I6" s="190"/>
    </row>
    <row r="7" spans="2:9" ht="15.6" customHeight="1">
      <c r="B7" s="189"/>
      <c r="C7" s="164"/>
      <c r="D7" s="163"/>
      <c r="E7" s="172" t="s">
        <v>99</v>
      </c>
      <c r="F7" s="173" t="s">
        <v>100</v>
      </c>
      <c r="G7" s="173"/>
      <c r="H7" s="174"/>
      <c r="I7" s="190"/>
    </row>
    <row r="8" spans="2:9" ht="15.6" customHeight="1">
      <c r="B8" s="189"/>
      <c r="C8" s="164"/>
      <c r="D8" s="163"/>
      <c r="E8" s="198" t="s">
        <v>198</v>
      </c>
      <c r="F8" s="173" t="s">
        <v>199</v>
      </c>
      <c r="G8" s="173"/>
      <c r="H8" s="174"/>
      <c r="I8" s="190"/>
    </row>
    <row r="9" spans="2:9" ht="15.6" customHeight="1">
      <c r="B9" s="189"/>
      <c r="C9" s="164"/>
      <c r="D9" s="163"/>
      <c r="E9" s="172" t="s">
        <v>153</v>
      </c>
      <c r="F9" s="173" t="s">
        <v>154</v>
      </c>
      <c r="G9" s="173"/>
      <c r="H9" s="174"/>
      <c r="I9" s="190"/>
    </row>
    <row r="10" spans="2:9" ht="15.6" customHeight="1">
      <c r="B10" s="189"/>
      <c r="C10" s="164"/>
      <c r="D10" s="163"/>
      <c r="E10" s="172" t="s">
        <v>139</v>
      </c>
      <c r="F10" s="173" t="s">
        <v>13</v>
      </c>
      <c r="G10" s="173"/>
      <c r="H10" s="174"/>
      <c r="I10" s="190"/>
    </row>
    <row r="11" spans="2:9" s="6" customFormat="1" ht="17.45" customHeight="1">
      <c r="B11" s="191"/>
      <c r="C11" s="193"/>
      <c r="D11" s="192" t="s">
        <v>101</v>
      </c>
      <c r="E11" s="194"/>
      <c r="F11" s="196"/>
      <c r="G11" s="196"/>
      <c r="H11" s="196"/>
      <c r="I11" s="195"/>
    </row>
    <row r="12" spans="2:9" ht="15.6" customHeight="1">
      <c r="B12" s="189"/>
      <c r="C12" s="164"/>
      <c r="D12" s="163"/>
      <c r="E12" s="158" t="s">
        <v>210</v>
      </c>
      <c r="F12" s="159"/>
      <c r="G12" s="160"/>
      <c r="H12" s="161"/>
      <c r="I12" s="190"/>
    </row>
    <row r="13" spans="2:9" ht="15.6" customHeight="1">
      <c r="B13" s="189"/>
      <c r="C13" s="164"/>
      <c r="D13" s="163"/>
      <c r="E13" s="162" t="s">
        <v>211</v>
      </c>
      <c r="F13" s="163" t="s">
        <v>102</v>
      </c>
      <c r="G13" s="164"/>
      <c r="H13" s="165"/>
      <c r="I13" s="190"/>
    </row>
    <row r="14" spans="2:9" ht="15.6" customHeight="1">
      <c r="B14" s="189"/>
      <c r="C14" s="164"/>
      <c r="D14" s="163"/>
      <c r="E14" s="166" t="s">
        <v>103</v>
      </c>
      <c r="F14" s="167" t="s">
        <v>104</v>
      </c>
      <c r="G14" s="168"/>
      <c r="H14" s="169"/>
      <c r="I14" s="190"/>
    </row>
    <row r="15" spans="2:9" ht="15.6" customHeight="1">
      <c r="B15" s="189"/>
      <c r="C15" s="164"/>
      <c r="D15" s="163"/>
      <c r="E15" s="170" t="s">
        <v>200</v>
      </c>
      <c r="F15" s="167" t="s">
        <v>94</v>
      </c>
      <c r="G15" s="167"/>
      <c r="H15" s="171"/>
      <c r="I15" s="190"/>
    </row>
    <row r="16" spans="2:9" ht="15.6" customHeight="1">
      <c r="B16" s="189"/>
      <c r="C16" s="164"/>
      <c r="D16" s="163"/>
      <c r="E16" s="172" t="s">
        <v>122</v>
      </c>
      <c r="F16" s="173" t="s">
        <v>25</v>
      </c>
      <c r="G16" s="173"/>
      <c r="H16" s="174"/>
      <c r="I16" s="190"/>
    </row>
    <row r="17" spans="2:9" ht="15.6" customHeight="1">
      <c r="B17" s="189"/>
      <c r="C17" s="164"/>
      <c r="D17" s="163"/>
      <c r="E17" s="172" t="s">
        <v>137</v>
      </c>
      <c r="F17" s="173" t="s">
        <v>138</v>
      </c>
      <c r="G17" s="173"/>
      <c r="H17" s="174"/>
      <c r="I17" s="190"/>
    </row>
    <row r="18" spans="1:33" s="5" customFormat="1" ht="19.9" customHeight="1">
      <c r="A18" s="6"/>
      <c r="B18" s="191"/>
      <c r="C18" s="192" t="s">
        <v>105</v>
      </c>
      <c r="D18" s="193"/>
      <c r="E18" s="194"/>
      <c r="F18" s="193"/>
      <c r="G18" s="193"/>
      <c r="H18" s="193"/>
      <c r="I18" s="19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9" s="6" customFormat="1" ht="17.45" customHeight="1">
      <c r="B19" s="191"/>
      <c r="C19" s="193"/>
      <c r="D19" s="192" t="s">
        <v>96</v>
      </c>
      <c r="E19" s="194"/>
      <c r="F19" s="196"/>
      <c r="G19" s="196"/>
      <c r="H19" s="196"/>
      <c r="I19" s="195"/>
    </row>
    <row r="20" spans="2:9" ht="15.6" customHeight="1">
      <c r="B20" s="189"/>
      <c r="C20" s="164"/>
      <c r="D20" s="163"/>
      <c r="E20" s="198" t="s">
        <v>193</v>
      </c>
      <c r="F20" s="173" t="s">
        <v>35</v>
      </c>
      <c r="G20" s="173"/>
      <c r="H20" s="174"/>
      <c r="I20" s="190"/>
    </row>
    <row r="21" spans="2:9" ht="15.6" customHeight="1">
      <c r="B21" s="189"/>
      <c r="C21" s="164"/>
      <c r="D21" s="163"/>
      <c r="E21" s="172" t="s">
        <v>123</v>
      </c>
      <c r="F21" s="173" t="s">
        <v>36</v>
      </c>
      <c r="G21" s="173"/>
      <c r="H21" s="174"/>
      <c r="I21" s="190"/>
    </row>
    <row r="22" spans="2:9" ht="15.6" customHeight="1">
      <c r="B22" s="189"/>
      <c r="C22" s="164"/>
      <c r="D22" s="163"/>
      <c r="E22" s="172" t="s">
        <v>106</v>
      </c>
      <c r="F22" s="173" t="s">
        <v>33</v>
      </c>
      <c r="G22" s="173"/>
      <c r="H22" s="174"/>
      <c r="I22" s="190"/>
    </row>
    <row r="23" spans="2:9" ht="15.6" customHeight="1">
      <c r="B23" s="189"/>
      <c r="C23" s="164"/>
      <c r="D23" s="163"/>
      <c r="E23" s="198" t="s">
        <v>196</v>
      </c>
      <c r="F23" s="173" t="s">
        <v>197</v>
      </c>
      <c r="G23" s="173"/>
      <c r="H23" s="174"/>
      <c r="I23" s="190"/>
    </row>
    <row r="24" spans="2:9" ht="15.6" customHeight="1">
      <c r="B24" s="189"/>
      <c r="C24" s="164"/>
      <c r="D24" s="163"/>
      <c r="E24" s="172" t="s">
        <v>136</v>
      </c>
      <c r="F24" s="173" t="s">
        <v>38</v>
      </c>
      <c r="G24" s="173"/>
      <c r="H24" s="174"/>
      <c r="I24" s="190"/>
    </row>
    <row r="25" spans="2:9" ht="15.6" customHeight="1">
      <c r="B25" s="189"/>
      <c r="C25" s="164"/>
      <c r="D25" s="163"/>
      <c r="E25" s="172" t="s">
        <v>121</v>
      </c>
      <c r="F25" s="173" t="s">
        <v>34</v>
      </c>
      <c r="G25" s="173"/>
      <c r="H25" s="174"/>
      <c r="I25" s="190"/>
    </row>
    <row r="26" spans="2:9" s="6" customFormat="1" ht="17.45" customHeight="1">
      <c r="B26" s="191"/>
      <c r="C26" s="193"/>
      <c r="D26" s="192" t="s">
        <v>101</v>
      </c>
      <c r="E26" s="194"/>
      <c r="F26" s="196"/>
      <c r="G26" s="196"/>
      <c r="H26" s="196"/>
      <c r="I26" s="195"/>
    </row>
    <row r="27" spans="2:9" ht="15.6" customHeight="1">
      <c r="B27" s="189"/>
      <c r="C27" s="164"/>
      <c r="D27" s="163"/>
      <c r="E27" s="172" t="s">
        <v>130</v>
      </c>
      <c r="F27" s="173" t="s">
        <v>131</v>
      </c>
      <c r="G27" s="173"/>
      <c r="H27" s="174"/>
      <c r="I27" s="190"/>
    </row>
    <row r="28" spans="2:9" ht="15.6" customHeight="1">
      <c r="B28" s="189"/>
      <c r="C28" s="164"/>
      <c r="D28" s="163"/>
      <c r="E28" s="172" t="s">
        <v>152</v>
      </c>
      <c r="F28" s="173" t="s">
        <v>202</v>
      </c>
      <c r="G28" s="173"/>
      <c r="H28" s="174"/>
      <c r="I28" s="190"/>
    </row>
    <row r="29" spans="1:33" s="5" customFormat="1" ht="19.9" customHeight="1">
      <c r="A29" s="6"/>
      <c r="B29" s="191"/>
      <c r="C29" s="192" t="s">
        <v>107</v>
      </c>
      <c r="D29" s="193"/>
      <c r="E29" s="194"/>
      <c r="F29" s="193"/>
      <c r="G29" s="193"/>
      <c r="H29" s="193"/>
      <c r="I29" s="19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9" s="6" customFormat="1" ht="17.45" customHeight="1">
      <c r="B30" s="191"/>
      <c r="C30" s="193"/>
      <c r="D30" s="192" t="s">
        <v>108</v>
      </c>
      <c r="E30" s="194"/>
      <c r="F30" s="196"/>
      <c r="G30" s="196"/>
      <c r="H30" s="196"/>
      <c r="I30" s="195"/>
    </row>
    <row r="31" spans="2:9" ht="15.6" customHeight="1">
      <c r="B31" s="189"/>
      <c r="C31" s="164"/>
      <c r="D31" s="163"/>
      <c r="E31" s="172" t="s">
        <v>135</v>
      </c>
      <c r="F31" s="173" t="s">
        <v>50</v>
      </c>
      <c r="G31" s="173"/>
      <c r="H31" s="174"/>
      <c r="I31" s="190"/>
    </row>
    <row r="32" spans="2:9" ht="15.6" customHeight="1">
      <c r="B32" s="189"/>
      <c r="C32" s="164"/>
      <c r="D32" s="163"/>
      <c r="E32" s="172" t="s">
        <v>134</v>
      </c>
      <c r="F32" s="173" t="s">
        <v>48</v>
      </c>
      <c r="G32" s="173"/>
      <c r="H32" s="174"/>
      <c r="I32" s="190"/>
    </row>
    <row r="33" spans="2:9" ht="15.6" customHeight="1">
      <c r="B33" s="189"/>
      <c r="C33" s="164"/>
      <c r="D33" s="163"/>
      <c r="E33" s="172" t="s">
        <v>109</v>
      </c>
      <c r="F33" s="173" t="s">
        <v>201</v>
      </c>
      <c r="G33" s="173"/>
      <c r="H33" s="174"/>
      <c r="I33" s="190"/>
    </row>
    <row r="34" spans="2:9" ht="15.6" customHeight="1">
      <c r="B34" s="189"/>
      <c r="C34" s="164"/>
      <c r="D34" s="163"/>
      <c r="E34" s="172" t="s">
        <v>132</v>
      </c>
      <c r="F34" s="173" t="s">
        <v>133</v>
      </c>
      <c r="G34" s="173"/>
      <c r="H34" s="174"/>
      <c r="I34" s="190"/>
    </row>
    <row r="35" spans="2:9" ht="15.6" customHeight="1">
      <c r="B35" s="189"/>
      <c r="C35" s="164"/>
      <c r="D35" s="163"/>
      <c r="E35" s="172" t="s">
        <v>110</v>
      </c>
      <c r="F35" s="173" t="s">
        <v>49</v>
      </c>
      <c r="G35" s="173"/>
      <c r="H35" s="174"/>
      <c r="I35" s="190"/>
    </row>
    <row r="36" spans="2:9" s="6" customFormat="1" ht="17.45" customHeight="1">
      <c r="B36" s="191"/>
      <c r="C36" s="193"/>
      <c r="D36" s="192" t="s">
        <v>111</v>
      </c>
      <c r="E36" s="194"/>
      <c r="F36" s="196"/>
      <c r="G36" s="196"/>
      <c r="H36" s="196"/>
      <c r="I36" s="195"/>
    </row>
    <row r="37" spans="2:9" ht="15.6" customHeight="1">
      <c r="B37" s="189"/>
      <c r="C37" s="164"/>
      <c r="D37" s="163"/>
      <c r="E37" s="172" t="s">
        <v>112</v>
      </c>
      <c r="F37" s="173" t="s">
        <v>57</v>
      </c>
      <c r="G37" s="173"/>
      <c r="H37" s="174"/>
      <c r="I37" s="190"/>
    </row>
    <row r="38" spans="2:9" ht="15.6" customHeight="1">
      <c r="B38" s="189"/>
      <c r="C38" s="164"/>
      <c r="D38" s="163"/>
      <c r="E38" s="172" t="s">
        <v>113</v>
      </c>
      <c r="F38" s="173" t="s">
        <v>114</v>
      </c>
      <c r="G38" s="173"/>
      <c r="H38" s="174"/>
      <c r="I38" s="190"/>
    </row>
    <row r="39" spans="2:9" ht="15.6" customHeight="1">
      <c r="B39" s="189"/>
      <c r="C39" s="164"/>
      <c r="D39" s="163"/>
      <c r="E39" s="198" t="s">
        <v>194</v>
      </c>
      <c r="F39" s="173" t="s">
        <v>195</v>
      </c>
      <c r="G39" s="173"/>
      <c r="H39" s="174"/>
      <c r="I39" s="190"/>
    </row>
    <row r="40" spans="2:9" ht="15.6" customHeight="1">
      <c r="B40" s="189"/>
      <c r="C40" s="164"/>
      <c r="D40" s="163"/>
      <c r="E40" s="172" t="s">
        <v>127</v>
      </c>
      <c r="F40" s="173" t="s">
        <v>61</v>
      </c>
      <c r="G40" s="173"/>
      <c r="H40" s="174"/>
      <c r="I40" s="190"/>
    </row>
    <row r="41" spans="2:9" ht="15.6" customHeight="1">
      <c r="B41" s="189"/>
      <c r="C41" s="164"/>
      <c r="D41" s="163"/>
      <c r="E41" s="172" t="s">
        <v>124</v>
      </c>
      <c r="F41" s="173" t="s">
        <v>8</v>
      </c>
      <c r="G41" s="173"/>
      <c r="H41" s="174"/>
      <c r="I41" s="190"/>
    </row>
    <row r="42" spans="2:9" ht="15.6" customHeight="1">
      <c r="B42" s="189"/>
      <c r="C42" s="164"/>
      <c r="D42" s="163"/>
      <c r="E42" s="172" t="s">
        <v>115</v>
      </c>
      <c r="F42" s="173" t="s">
        <v>116</v>
      </c>
      <c r="G42" s="173"/>
      <c r="H42" s="174"/>
      <c r="I42" s="190"/>
    </row>
    <row r="43" spans="2:9" ht="15.6" customHeight="1">
      <c r="B43" s="189"/>
      <c r="C43" s="164"/>
      <c r="D43" s="163"/>
      <c r="E43" s="172" t="s">
        <v>117</v>
      </c>
      <c r="F43" s="173" t="s">
        <v>118</v>
      </c>
      <c r="G43" s="173"/>
      <c r="H43" s="174"/>
      <c r="I43" s="190"/>
    </row>
    <row r="44" spans="2:9" ht="15.6" customHeight="1">
      <c r="B44" s="189"/>
      <c r="C44" s="164"/>
      <c r="D44" s="163"/>
      <c r="E44" s="172" t="s">
        <v>125</v>
      </c>
      <c r="F44" s="173" t="s">
        <v>126</v>
      </c>
      <c r="G44" s="173"/>
      <c r="H44" s="174"/>
      <c r="I44" s="190"/>
    </row>
    <row r="45" spans="2:9" ht="15.6" customHeight="1">
      <c r="B45" s="189"/>
      <c r="C45" s="164"/>
      <c r="D45" s="163"/>
      <c r="E45" s="172" t="s">
        <v>119</v>
      </c>
      <c r="F45" s="173" t="s">
        <v>120</v>
      </c>
      <c r="G45" s="173"/>
      <c r="H45" s="174"/>
      <c r="I45" s="190"/>
    </row>
    <row r="46" spans="2:9" ht="15.6" customHeight="1">
      <c r="B46" s="189"/>
      <c r="C46" s="164"/>
      <c r="D46" s="163"/>
      <c r="E46" s="172" t="s">
        <v>128</v>
      </c>
      <c r="F46" s="173" t="s">
        <v>129</v>
      </c>
      <c r="G46" s="173"/>
      <c r="H46" s="174"/>
      <c r="I46" s="190"/>
    </row>
    <row r="47" spans="1:10" ht="8.45" customHeight="1" thickBot="1">
      <c r="A47" s="199"/>
      <c r="B47" s="200"/>
      <c r="C47" s="201"/>
      <c r="D47" s="201"/>
      <c r="E47" s="202"/>
      <c r="F47" s="201"/>
      <c r="G47" s="201"/>
      <c r="H47" s="201"/>
      <c r="I47" s="203"/>
      <c r="J47" s="199"/>
    </row>
    <row r="48" spans="3:8" ht="12.75">
      <c r="C48" s="204"/>
      <c r="D48" s="204"/>
      <c r="E48" s="205"/>
      <c r="F48" s="204"/>
      <c r="G48" s="204"/>
      <c r="H48" s="204"/>
    </row>
    <row r="49" spans="3:8" ht="12.75">
      <c r="C49" s="206"/>
      <c r="D49" s="206"/>
      <c r="F49" s="204"/>
      <c r="G49" s="204"/>
      <c r="H49" s="206"/>
    </row>
    <row r="50" spans="3:8" ht="12.75">
      <c r="C50" s="206"/>
      <c r="D50" s="206"/>
      <c r="F50" s="204"/>
      <c r="G50" s="204"/>
      <c r="H50" s="206"/>
    </row>
    <row r="51" spans="3:8" ht="12.75">
      <c r="C51" s="206"/>
      <c r="D51" s="206"/>
      <c r="F51" s="204"/>
      <c r="G51" s="204"/>
      <c r="H51" s="206"/>
    </row>
    <row r="52" spans="3:8" ht="12.75">
      <c r="C52" s="206"/>
      <c r="D52" s="206"/>
      <c r="F52" s="204"/>
      <c r="G52" s="204"/>
      <c r="H52" s="206"/>
    </row>
    <row r="53" spans="3:8" ht="12.75">
      <c r="C53" s="206"/>
      <c r="D53" s="206"/>
      <c r="F53" s="204"/>
      <c r="G53" s="204"/>
      <c r="H53" s="206"/>
    </row>
    <row r="54" spans="3:8" ht="12.75">
      <c r="C54" s="206"/>
      <c r="D54" s="206"/>
      <c r="F54" s="204"/>
      <c r="G54" s="204"/>
      <c r="H54" s="206"/>
    </row>
    <row r="55" spans="3:8" ht="12.75">
      <c r="C55" s="206"/>
      <c r="D55" s="206"/>
      <c r="F55" s="204"/>
      <c r="G55" s="204"/>
      <c r="H55" s="206"/>
    </row>
    <row r="56" spans="3:8" ht="12.75">
      <c r="C56" s="206"/>
      <c r="D56" s="206"/>
      <c r="F56" s="204"/>
      <c r="G56" s="204"/>
      <c r="H56" s="206"/>
    </row>
    <row r="57" spans="3:8" ht="12.75">
      <c r="C57" s="206"/>
      <c r="D57" s="206"/>
      <c r="F57" s="204"/>
      <c r="G57" s="204"/>
      <c r="H57" s="206"/>
    </row>
    <row r="58" spans="3:8" ht="12.75">
      <c r="C58" s="206"/>
      <c r="D58" s="206"/>
      <c r="F58" s="204"/>
      <c r="G58" s="204"/>
      <c r="H58" s="206"/>
    </row>
    <row r="59" spans="3:8" ht="12.75">
      <c r="C59" s="206"/>
      <c r="D59" s="206"/>
      <c r="F59" s="204"/>
      <c r="G59" s="204"/>
      <c r="H59" s="206"/>
    </row>
    <row r="60" spans="3:8" ht="12.75">
      <c r="C60" s="206"/>
      <c r="D60" s="206"/>
      <c r="F60" s="204"/>
      <c r="G60" s="204"/>
      <c r="H60" s="206"/>
    </row>
    <row r="61" spans="3:8" ht="12.75">
      <c r="C61" s="206"/>
      <c r="D61" s="206"/>
      <c r="F61" s="204"/>
      <c r="G61" s="204"/>
      <c r="H61" s="206"/>
    </row>
    <row r="62" spans="3:8" ht="12.75">
      <c r="C62" s="206"/>
      <c r="D62" s="206"/>
      <c r="F62" s="204"/>
      <c r="G62" s="204"/>
      <c r="H62" s="206"/>
    </row>
    <row r="63" spans="3:8" ht="12.75">
      <c r="C63" s="206"/>
      <c r="D63" s="206"/>
      <c r="F63" s="204"/>
      <c r="G63" s="204"/>
      <c r="H63" s="206"/>
    </row>
    <row r="64" spans="3:8" ht="12.75">
      <c r="C64" s="206"/>
      <c r="D64" s="206"/>
      <c r="F64" s="204"/>
      <c r="G64" s="204"/>
      <c r="H64" s="206"/>
    </row>
    <row r="65" spans="1:10" ht="15.75">
      <c r="A65" s="183"/>
      <c r="B65" s="180"/>
      <c r="C65" s="180"/>
      <c r="D65" s="181"/>
      <c r="E65" s="182"/>
      <c r="F65" s="181"/>
      <c r="G65" s="181"/>
      <c r="H65" s="181"/>
      <c r="I65" s="180"/>
      <c r="J65" s="183"/>
    </row>
    <row r="66" spans="6:8" ht="12.75">
      <c r="F66" s="204"/>
      <c r="G66" s="204"/>
      <c r="H66" s="206"/>
    </row>
    <row r="68" spans="5:8" ht="12.75">
      <c r="E68" s="208"/>
      <c r="F68" s="209"/>
      <c r="G68" s="209"/>
      <c r="H68" s="210"/>
    </row>
    <row r="69" spans="5:8" ht="12.75">
      <c r="E69" s="208"/>
      <c r="F69" s="209"/>
      <c r="G69" s="209"/>
      <c r="H69" s="210"/>
    </row>
    <row r="70" spans="5:8" ht="12.75">
      <c r="E70" s="208"/>
      <c r="F70" s="209"/>
      <c r="G70" s="209"/>
      <c r="H70" s="210"/>
    </row>
  </sheetData>
  <mergeCells count="1">
    <mergeCell ref="C3:H3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2"/>
  <sheetViews>
    <sheetView workbookViewId="0" topLeftCell="A1"/>
  </sheetViews>
  <sheetFormatPr defaultColWidth="9.140625" defaultRowHeight="12.75"/>
  <cols>
    <col min="1" max="1" width="2.00390625" style="1" customWidth="1"/>
    <col min="2" max="3" width="1.421875" style="7" customWidth="1"/>
    <col min="4" max="6" width="2.140625" style="7" customWidth="1"/>
    <col min="7" max="7" width="35.28125" style="7" customWidth="1"/>
    <col min="8" max="8" width="2.140625" style="7" customWidth="1"/>
    <col min="9" max="9" width="7.421875" style="8" customWidth="1"/>
    <col min="10" max="10" width="2.140625" style="7" customWidth="1"/>
    <col min="11" max="11" width="7.421875" style="8" customWidth="1"/>
    <col min="12" max="13" width="1.421875" style="7" customWidth="1"/>
    <col min="14" max="14" width="8.8515625" style="7" customWidth="1"/>
    <col min="15" max="37" width="8.8515625" style="1" customWidth="1"/>
  </cols>
  <sheetData>
    <row r="2" spans="7:8" ht="12.75">
      <c r="G2" s="1">
        <v>2012</v>
      </c>
      <c r="H2" s="7" t="s">
        <v>155</v>
      </c>
    </row>
    <row r="3" spans="1:37" s="27" customFormat="1" ht="7.9" customHeight="1" thickBot="1">
      <c r="A3" s="7"/>
      <c r="B3" s="7"/>
      <c r="C3" s="7"/>
      <c r="D3" s="7"/>
      <c r="E3" s="7"/>
      <c r="F3" s="7"/>
      <c r="G3" s="7"/>
      <c r="H3" s="7"/>
      <c r="I3" s="8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2:13" s="7" customFormat="1" ht="7.5" customHeight="1">
      <c r="B4" s="9"/>
      <c r="C4" s="10"/>
      <c r="D4" s="10"/>
      <c r="E4" s="10"/>
      <c r="F4" s="10"/>
      <c r="G4" s="10"/>
      <c r="H4" s="10"/>
      <c r="I4" s="11"/>
      <c r="J4" s="10"/>
      <c r="K4" s="11"/>
      <c r="L4" s="10"/>
      <c r="M4" s="28"/>
    </row>
    <row r="5" spans="2:13" s="30" customFormat="1" ht="16.15" customHeight="1">
      <c r="B5" s="12"/>
      <c r="C5" s="258" t="str">
        <f>CONCATENATE("Recognize gift card breakage income for fiscal ",Gift_Card_breakage!D3)</f>
        <v>Recognize gift card breakage income for fiscal 2012</v>
      </c>
      <c r="D5" s="258"/>
      <c r="E5" s="258"/>
      <c r="F5" s="258"/>
      <c r="G5" s="258"/>
      <c r="H5" s="258"/>
      <c r="I5" s="258"/>
      <c r="J5" s="258"/>
      <c r="K5" s="258"/>
      <c r="L5" s="258"/>
      <c r="M5" s="29"/>
    </row>
    <row r="6" spans="1:37" s="36" customFormat="1" ht="15.75" customHeight="1" thickBot="1">
      <c r="A6" s="32"/>
      <c r="B6" s="13"/>
      <c r="C6" s="14"/>
      <c r="D6" s="14"/>
      <c r="E6" s="14"/>
      <c r="F6" s="14"/>
      <c r="G6" s="14"/>
      <c r="H6" s="15"/>
      <c r="I6" s="16" t="s">
        <v>140</v>
      </c>
      <c r="J6" s="15"/>
      <c r="K6" s="16" t="s">
        <v>141</v>
      </c>
      <c r="L6" s="14"/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37" customFormat="1" ht="15.75" customHeight="1">
      <c r="A7" s="34"/>
      <c r="B7" s="17"/>
      <c r="C7" s="18"/>
      <c r="D7" s="18"/>
      <c r="E7" s="19"/>
      <c r="F7" s="20"/>
      <c r="G7" s="19"/>
      <c r="H7" s="18"/>
      <c r="I7" s="21"/>
      <c r="J7" s="18"/>
      <c r="K7" s="21"/>
      <c r="L7" s="18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s="37" customFormat="1" ht="15.75" customHeight="1">
      <c r="A8" s="34"/>
      <c r="B8" s="17"/>
      <c r="C8" s="18"/>
      <c r="D8" s="18"/>
      <c r="E8" s="22"/>
      <c r="F8" s="22"/>
      <c r="G8" s="19"/>
      <c r="H8" s="18"/>
      <c r="I8" s="21"/>
      <c r="J8" s="18"/>
      <c r="K8" s="21"/>
      <c r="L8" s="18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s="37" customFormat="1" ht="15.75" customHeight="1">
      <c r="A9" s="34"/>
      <c r="B9" s="17"/>
      <c r="C9" s="18"/>
      <c r="D9" s="18"/>
      <c r="E9" s="22"/>
      <c r="F9" s="22"/>
      <c r="G9" s="19"/>
      <c r="H9" s="18"/>
      <c r="I9" s="21"/>
      <c r="J9" s="18"/>
      <c r="K9" s="21"/>
      <c r="L9" s="18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s="37" customFormat="1" ht="15.75" customHeight="1">
      <c r="A10" s="34"/>
      <c r="B10" s="17"/>
      <c r="C10" s="18"/>
      <c r="D10" s="18"/>
      <c r="E10" s="22"/>
      <c r="F10" s="22"/>
      <c r="G10" s="19"/>
      <c r="H10" s="18"/>
      <c r="I10" s="21"/>
      <c r="J10" s="18"/>
      <c r="K10" s="21"/>
      <c r="L10" s="18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2:13" s="7" customFormat="1" ht="7.5" customHeight="1">
      <c r="B11" s="17"/>
      <c r="C11" s="18"/>
      <c r="D11" s="18"/>
      <c r="E11" s="18"/>
      <c r="F11" s="18"/>
      <c r="G11" s="18"/>
      <c r="H11" s="18"/>
      <c r="I11" s="23"/>
      <c r="J11" s="18"/>
      <c r="K11" s="23"/>
      <c r="L11" s="18"/>
      <c r="M11" s="33"/>
    </row>
    <row r="12" spans="2:13" s="7" customFormat="1" ht="7.5" customHeight="1" thickBot="1">
      <c r="B12" s="24"/>
      <c r="C12" s="25"/>
      <c r="D12" s="25"/>
      <c r="E12" s="25"/>
      <c r="F12" s="25"/>
      <c r="G12" s="25"/>
      <c r="H12" s="25"/>
      <c r="I12" s="26"/>
      <c r="J12" s="25"/>
      <c r="K12" s="26"/>
      <c r="L12" s="25"/>
      <c r="M12" s="35"/>
    </row>
    <row r="13" ht="15.6" customHeight="1"/>
  </sheetData>
  <mergeCells count="1">
    <mergeCell ref="C5:L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0"/>
  <sheetViews>
    <sheetView workbookViewId="0" topLeftCell="A1"/>
  </sheetViews>
  <sheetFormatPr defaultColWidth="9.140625" defaultRowHeight="12.75"/>
  <cols>
    <col min="1" max="1" width="3.140625" style="1" customWidth="1"/>
    <col min="2" max="3" width="1.421875" style="7" customWidth="1"/>
    <col min="4" max="6" width="2.140625" style="7" customWidth="1"/>
    <col min="7" max="7" width="33.421875" style="7" customWidth="1"/>
    <col min="8" max="8" width="2.140625" style="7" customWidth="1"/>
    <col min="9" max="9" width="7.421875" style="8" customWidth="1"/>
    <col min="10" max="10" width="2.140625" style="7" customWidth="1"/>
    <col min="11" max="11" width="7.421875" style="8" customWidth="1"/>
    <col min="12" max="13" width="1.421875" style="7" customWidth="1"/>
    <col min="14" max="14" width="8.8515625" style="7" customWidth="1"/>
    <col min="15" max="37" width="8.8515625" style="1" customWidth="1"/>
  </cols>
  <sheetData>
    <row r="2" spans="7:9" ht="12.75">
      <c r="G2" s="1">
        <v>2012</v>
      </c>
      <c r="I2" s="7" t="s">
        <v>155</v>
      </c>
    </row>
    <row r="3" spans="1:37" s="27" customFormat="1" ht="9.6" customHeight="1" thickBot="1">
      <c r="A3" s="7"/>
      <c r="B3" s="7"/>
      <c r="C3" s="7"/>
      <c r="D3" s="7"/>
      <c r="E3" s="7"/>
      <c r="F3" s="7"/>
      <c r="G3" s="7"/>
      <c r="H3" s="7"/>
      <c r="I3" s="8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2:13" s="7" customFormat="1" ht="7.5" customHeight="1">
      <c r="B4" s="9"/>
      <c r="C4" s="10"/>
      <c r="D4" s="10"/>
      <c r="E4" s="10"/>
      <c r="F4" s="10"/>
      <c r="G4" s="10"/>
      <c r="H4" s="10"/>
      <c r="I4" s="11"/>
      <c r="J4" s="10"/>
      <c r="K4" s="11"/>
      <c r="L4" s="10"/>
      <c r="M4" s="28"/>
    </row>
    <row r="5" spans="2:13" s="30" customFormat="1" ht="16.15" customHeight="1">
      <c r="B5" s="12"/>
      <c r="C5" s="258" t="str">
        <f>CONCATENATE("Recognize gift card breakage income for fiscal ",Gift_Card_breakage!D3)</f>
        <v>Recognize gift card breakage income for fiscal 2012</v>
      </c>
      <c r="D5" s="258"/>
      <c r="E5" s="258"/>
      <c r="F5" s="258"/>
      <c r="G5" s="258"/>
      <c r="H5" s="258"/>
      <c r="I5" s="258"/>
      <c r="J5" s="258"/>
      <c r="K5" s="258"/>
      <c r="L5" s="258"/>
      <c r="M5" s="29"/>
    </row>
    <row r="6" spans="1:37" s="36" customFormat="1" ht="15.75" customHeight="1" thickBot="1">
      <c r="A6" s="32"/>
      <c r="B6" s="13"/>
      <c r="C6" s="14"/>
      <c r="D6" s="14"/>
      <c r="E6" s="14"/>
      <c r="F6" s="14"/>
      <c r="G6" s="14"/>
      <c r="H6" s="15"/>
      <c r="I6" s="16" t="s">
        <v>140</v>
      </c>
      <c r="J6" s="15"/>
      <c r="K6" s="16" t="s">
        <v>141</v>
      </c>
      <c r="L6" s="14"/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37" customFormat="1" ht="15.75" customHeight="1">
      <c r="A7" s="34"/>
      <c r="B7" s="17"/>
      <c r="C7" s="18"/>
      <c r="D7" s="18"/>
      <c r="E7" s="19" t="str">
        <f>Accounts!F25</f>
        <v>Unredeemed gift card liabilities</v>
      </c>
      <c r="F7" s="20"/>
      <c r="G7" s="19"/>
      <c r="H7" s="18"/>
      <c r="I7" s="21">
        <f>Gift_Card_breakage!D4</f>
        <v>54</v>
      </c>
      <c r="J7" s="18"/>
      <c r="K7" s="21"/>
      <c r="L7" s="18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s="37" customFormat="1" ht="15.75" customHeight="1">
      <c r="A8" s="34"/>
      <c r="B8" s="17"/>
      <c r="C8" s="18"/>
      <c r="D8" s="18"/>
      <c r="E8" s="22"/>
      <c r="F8" s="22" t="str">
        <f>Accounts!F45</f>
        <v>Revenues, net</v>
      </c>
      <c r="G8" s="19"/>
      <c r="H8" s="18"/>
      <c r="I8" s="21"/>
      <c r="J8" s="18"/>
      <c r="K8" s="21">
        <f>Gift_Card_breakage!D4</f>
        <v>54</v>
      </c>
      <c r="L8" s="18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2:13" s="7" customFormat="1" ht="7.5" customHeight="1">
      <c r="B9" s="17"/>
      <c r="C9" s="18"/>
      <c r="D9" s="18"/>
      <c r="E9" s="18"/>
      <c r="F9" s="18"/>
      <c r="G9" s="18"/>
      <c r="H9" s="18"/>
      <c r="I9" s="23"/>
      <c r="J9" s="18"/>
      <c r="K9" s="23"/>
      <c r="L9" s="18"/>
      <c r="M9" s="33"/>
    </row>
    <row r="10" spans="2:13" s="7" customFormat="1" ht="7.5" customHeight="1" thickBot="1">
      <c r="B10" s="24"/>
      <c r="C10" s="25"/>
      <c r="D10" s="25"/>
      <c r="E10" s="25"/>
      <c r="F10" s="25"/>
      <c r="G10" s="25"/>
      <c r="H10" s="25"/>
      <c r="I10" s="26"/>
      <c r="J10" s="25"/>
      <c r="K10" s="26"/>
      <c r="L10" s="25"/>
      <c r="M10" s="35"/>
    </row>
    <row r="11" ht="15.6" customHeight="1"/>
  </sheetData>
  <mergeCells count="1">
    <mergeCell ref="C5:L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8"/>
  <sheetViews>
    <sheetView workbookViewId="0" topLeftCell="A1"/>
  </sheetViews>
  <sheetFormatPr defaultColWidth="9.140625" defaultRowHeight="12.75"/>
  <cols>
    <col min="1" max="1" width="2.7109375" style="1" customWidth="1"/>
    <col min="2" max="2" width="0.9921875" style="108" customWidth="1"/>
    <col min="3" max="3" width="8.8515625" style="108" customWidth="1"/>
    <col min="4" max="4" width="11.7109375" style="108" customWidth="1"/>
    <col min="5" max="5" width="33.57421875" style="108" customWidth="1"/>
    <col min="6" max="6" width="5.421875" style="108" customWidth="1"/>
    <col min="7" max="9" width="3.57421875" style="109" customWidth="1"/>
    <col min="10" max="10" width="4.140625" style="109" customWidth="1"/>
    <col min="11" max="13" width="3.57421875" style="109" customWidth="1"/>
    <col min="14" max="14" width="3.28125" style="108" customWidth="1"/>
    <col min="15" max="15" width="0.9921875" style="108" customWidth="1"/>
    <col min="16" max="16" width="12.7109375" style="108" bestFit="1" customWidth="1"/>
    <col min="17" max="41" width="8.8515625" style="1" customWidth="1"/>
  </cols>
  <sheetData>
    <row r="1" spans="1:41" s="110" customFormat="1" ht="13.5" thickBot="1">
      <c r="A1" s="145"/>
      <c r="B1" s="107"/>
      <c r="C1" s="108"/>
      <c r="D1" s="108"/>
      <c r="E1" s="108"/>
      <c r="F1" s="108"/>
      <c r="G1" s="109"/>
      <c r="H1" s="109"/>
      <c r="I1" s="109"/>
      <c r="J1" s="109"/>
      <c r="K1" s="109"/>
      <c r="L1" s="109"/>
      <c r="M1" s="109"/>
      <c r="N1" s="108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s="110" customFormat="1" ht="6" customHeight="1">
      <c r="A2" s="108"/>
      <c r="B2" s="111"/>
      <c r="C2" s="112"/>
      <c r="D2" s="113"/>
      <c r="E2" s="113"/>
      <c r="F2" s="113"/>
      <c r="G2" s="114"/>
      <c r="H2" s="114"/>
      <c r="I2" s="114"/>
      <c r="J2" s="114"/>
      <c r="K2" s="114"/>
      <c r="L2" s="114"/>
      <c r="M2" s="114"/>
      <c r="N2" s="113"/>
      <c r="O2" s="115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s="110" customFormat="1" ht="15">
      <c r="A3" s="107"/>
      <c r="B3" s="116"/>
      <c r="C3" s="146"/>
      <c r="D3" s="117"/>
      <c r="E3" s="117"/>
      <c r="F3" s="147" t="s">
        <v>144</v>
      </c>
      <c r="G3" s="147"/>
      <c r="H3" s="148"/>
      <c r="I3" s="148" t="s">
        <v>145</v>
      </c>
      <c r="J3" s="148"/>
      <c r="K3" s="148"/>
      <c r="L3" s="148" t="s">
        <v>180</v>
      </c>
      <c r="M3" s="148"/>
      <c r="N3" s="148"/>
      <c r="O3" s="11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1:41" s="110" customFormat="1" ht="6" customHeight="1">
      <c r="A4" s="107"/>
      <c r="B4" s="119"/>
      <c r="C4" s="120"/>
      <c r="D4" s="117"/>
      <c r="E4" s="117"/>
      <c r="F4" s="117"/>
      <c r="G4" s="121"/>
      <c r="H4" s="121"/>
      <c r="I4" s="121"/>
      <c r="J4" s="121"/>
      <c r="K4" s="121"/>
      <c r="L4" s="121"/>
      <c r="M4" s="121"/>
      <c r="N4" s="117"/>
      <c r="O4" s="122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</row>
    <row r="5" spans="1:41" s="110" customFormat="1" ht="5.1" customHeight="1">
      <c r="A5" s="107"/>
      <c r="B5" s="116"/>
      <c r="C5" s="117"/>
      <c r="D5" s="117"/>
      <c r="E5" s="117"/>
      <c r="F5" s="117"/>
      <c r="G5" s="121"/>
      <c r="H5" s="121"/>
      <c r="I5" s="121"/>
      <c r="J5" s="121"/>
      <c r="K5" s="121"/>
      <c r="L5" s="121"/>
      <c r="M5" s="121"/>
      <c r="N5" s="117"/>
      <c r="O5" s="11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</row>
    <row r="6" spans="1:41" s="110" customFormat="1" ht="12.75">
      <c r="A6" s="107"/>
      <c r="B6" s="123"/>
      <c r="C6" s="124" t="s">
        <v>181</v>
      </c>
      <c r="D6" s="125"/>
      <c r="E6" s="125"/>
      <c r="F6" s="117"/>
      <c r="G6" s="126"/>
      <c r="H6" s="121"/>
      <c r="I6" s="121"/>
      <c r="J6" s="126"/>
      <c r="K6" s="121"/>
      <c r="L6" s="121"/>
      <c r="M6" s="126"/>
      <c r="N6" s="117"/>
      <c r="O6" s="127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110" customFormat="1" ht="5.1" customHeight="1">
      <c r="A7" s="107"/>
      <c r="B7" s="116"/>
      <c r="C7" s="117"/>
      <c r="D7" s="117"/>
      <c r="E7" s="117"/>
      <c r="F7" s="117"/>
      <c r="G7" s="121"/>
      <c r="H7" s="121"/>
      <c r="I7" s="121"/>
      <c r="J7" s="121"/>
      <c r="K7" s="121"/>
      <c r="L7" s="121"/>
      <c r="M7" s="121"/>
      <c r="N7" s="117"/>
      <c r="O7" s="11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s="110" customFormat="1" ht="5.1" customHeight="1">
      <c r="A8" s="107"/>
      <c r="B8" s="116"/>
      <c r="C8" s="117"/>
      <c r="D8" s="117"/>
      <c r="E8" s="117"/>
      <c r="F8" s="117"/>
      <c r="G8" s="121"/>
      <c r="H8" s="121"/>
      <c r="I8" s="121"/>
      <c r="J8" s="121"/>
      <c r="K8" s="121"/>
      <c r="L8" s="121"/>
      <c r="M8" s="121"/>
      <c r="N8" s="117"/>
      <c r="O8" s="11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s="110" customFormat="1" ht="12.75">
      <c r="A9" s="107"/>
      <c r="B9" s="123"/>
      <c r="C9" s="124" t="s">
        <v>182</v>
      </c>
      <c r="D9" s="125"/>
      <c r="E9" s="125"/>
      <c r="F9" s="117"/>
      <c r="G9" s="126"/>
      <c r="H9" s="121"/>
      <c r="I9" s="121"/>
      <c r="J9" s="126"/>
      <c r="K9" s="121"/>
      <c r="L9" s="121"/>
      <c r="M9" s="126"/>
      <c r="N9" s="117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s="110" customFormat="1" ht="5.1" customHeight="1">
      <c r="A10" s="107"/>
      <c r="B10" s="116"/>
      <c r="C10" s="117"/>
      <c r="D10" s="117"/>
      <c r="E10" s="117"/>
      <c r="F10" s="117"/>
      <c r="G10" s="121"/>
      <c r="H10" s="121"/>
      <c r="I10" s="121"/>
      <c r="J10" s="121"/>
      <c r="K10" s="121"/>
      <c r="L10" s="121"/>
      <c r="M10" s="121"/>
      <c r="N10" s="117"/>
      <c r="O10" s="11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</row>
    <row r="11" spans="1:41" s="110" customFormat="1" ht="5.1" customHeight="1">
      <c r="A11" s="107"/>
      <c r="B11" s="116"/>
      <c r="C11" s="117"/>
      <c r="D11" s="117"/>
      <c r="E11" s="117"/>
      <c r="F11" s="117"/>
      <c r="G11" s="121"/>
      <c r="H11" s="121"/>
      <c r="I11" s="121"/>
      <c r="J11" s="121"/>
      <c r="K11" s="121"/>
      <c r="L11" s="121"/>
      <c r="M11" s="121"/>
      <c r="N11" s="117"/>
      <c r="O11" s="11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</row>
    <row r="12" spans="1:41" s="110" customFormat="1" ht="12.75">
      <c r="A12" s="107"/>
      <c r="B12" s="123"/>
      <c r="C12" s="124" t="s">
        <v>183</v>
      </c>
      <c r="D12" s="125"/>
      <c r="E12" s="125"/>
      <c r="F12" s="117"/>
      <c r="G12" s="126"/>
      <c r="H12" s="121"/>
      <c r="I12" s="121"/>
      <c r="J12" s="126"/>
      <c r="K12" s="121"/>
      <c r="L12" s="121"/>
      <c r="M12" s="126"/>
      <c r="N12" s="117"/>
      <c r="O12" s="12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</row>
    <row r="13" spans="1:41" s="110" customFormat="1" ht="6" customHeight="1" thickBot="1">
      <c r="A13" s="108"/>
      <c r="B13" s="128"/>
      <c r="C13" s="129"/>
      <c r="D13" s="130"/>
      <c r="E13" s="130"/>
      <c r="F13" s="130"/>
      <c r="G13" s="131"/>
      <c r="H13" s="131"/>
      <c r="I13" s="131"/>
      <c r="J13" s="131"/>
      <c r="K13" s="131"/>
      <c r="L13" s="131"/>
      <c r="M13" s="131"/>
      <c r="N13" s="130"/>
      <c r="O13" s="132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</row>
    <row r="14" spans="1:41" s="110" customFormat="1" ht="5.1" customHeight="1">
      <c r="A14" s="107"/>
      <c r="B14" s="107"/>
      <c r="C14" s="107"/>
      <c r="D14" s="107"/>
      <c r="E14" s="107"/>
      <c r="F14" s="107"/>
      <c r="G14" s="133"/>
      <c r="H14" s="133"/>
      <c r="I14" s="133"/>
      <c r="J14" s="133"/>
      <c r="K14" s="133"/>
      <c r="L14" s="133"/>
      <c r="M14" s="133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</row>
    <row r="15" spans="1:41" s="135" customFormat="1" ht="10.5" customHeight="1">
      <c r="A15" s="117"/>
      <c r="B15" s="134"/>
      <c r="C15" s="117"/>
      <c r="D15" s="117"/>
      <c r="E15" s="117"/>
      <c r="F15" s="117"/>
      <c r="G15" s="121"/>
      <c r="H15" s="121"/>
      <c r="I15" s="121"/>
      <c r="J15" s="121"/>
      <c r="K15" s="121"/>
      <c r="L15" s="121"/>
      <c r="M15" s="121"/>
      <c r="N15" s="117"/>
      <c r="O15" s="134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</row>
    <row r="16" spans="1:15" s="139" customFormat="1" ht="16.5" customHeight="1">
      <c r="A16" s="136"/>
      <c r="B16" s="136"/>
      <c r="C16" s="144"/>
      <c r="D16" s="137"/>
      <c r="E16" s="138"/>
      <c r="F16" s="138"/>
      <c r="G16" s="138"/>
      <c r="I16" s="140"/>
      <c r="J16" s="137"/>
      <c r="K16" s="138"/>
      <c r="L16" s="138"/>
      <c r="M16" s="138"/>
      <c r="N16" s="138"/>
      <c r="O16" s="136"/>
    </row>
    <row r="17" spans="3:14" s="139" customFormat="1" ht="14.25">
      <c r="C17" s="144"/>
      <c r="D17" s="137"/>
      <c r="E17" s="138"/>
      <c r="F17" s="141"/>
      <c r="G17" s="138"/>
      <c r="I17" s="140"/>
      <c r="J17" s="137"/>
      <c r="K17" s="138"/>
      <c r="L17" s="138"/>
      <c r="M17" s="138"/>
      <c r="N17" s="138"/>
    </row>
    <row r="18" spans="2:16" ht="14.25">
      <c r="B18" s="139"/>
      <c r="C18" s="144"/>
      <c r="D18" s="137"/>
      <c r="E18" s="138"/>
      <c r="F18" s="141"/>
      <c r="G18" s="138"/>
      <c r="H18" s="139"/>
      <c r="I18" s="139"/>
      <c r="J18" s="137"/>
      <c r="K18" s="138"/>
      <c r="L18" s="138"/>
      <c r="M18" s="138"/>
      <c r="N18" s="138"/>
      <c r="O18" s="139"/>
      <c r="P18" s="139"/>
    </row>
    <row r="19" spans="2:16" ht="14.25">
      <c r="B19" s="139"/>
      <c r="C19" s="139"/>
      <c r="D19" s="137"/>
      <c r="E19" s="138"/>
      <c r="F19" s="138"/>
      <c r="G19" s="138"/>
      <c r="H19" s="139"/>
      <c r="I19" s="139"/>
      <c r="J19" s="137"/>
      <c r="K19" s="138"/>
      <c r="L19" s="138"/>
      <c r="M19" s="138"/>
      <c r="N19" s="138"/>
      <c r="O19" s="139"/>
      <c r="P19" s="139"/>
    </row>
    <row r="20" spans="2:16" ht="14.25">
      <c r="B20" s="139"/>
      <c r="C20" s="139"/>
      <c r="D20" s="137"/>
      <c r="E20" s="138"/>
      <c r="F20" s="142"/>
      <c r="G20" s="138"/>
      <c r="H20" s="139"/>
      <c r="I20" s="139"/>
      <c r="J20" s="137"/>
      <c r="K20" s="138"/>
      <c r="L20" s="138"/>
      <c r="M20" s="138"/>
      <c r="N20" s="138"/>
      <c r="O20" s="139"/>
      <c r="P20" s="139"/>
    </row>
    <row r="21" spans="2:16" ht="14.25">
      <c r="B21" s="139"/>
      <c r="C21" s="139"/>
      <c r="D21" s="137"/>
      <c r="E21" s="138"/>
      <c r="F21" s="138"/>
      <c r="G21" s="138"/>
      <c r="H21" s="139"/>
      <c r="I21" s="139"/>
      <c r="J21" s="137"/>
      <c r="K21" s="138"/>
      <c r="L21" s="138"/>
      <c r="M21" s="138"/>
      <c r="N21" s="138"/>
      <c r="O21" s="139"/>
      <c r="P21" s="139"/>
    </row>
    <row r="22" spans="2:16" ht="14.25">
      <c r="B22" s="139"/>
      <c r="C22" s="139"/>
      <c r="D22" s="137"/>
      <c r="E22" s="138"/>
      <c r="F22" s="138"/>
      <c r="G22" s="138"/>
      <c r="H22" s="139"/>
      <c r="I22" s="139"/>
      <c r="J22" s="137"/>
      <c r="K22" s="138"/>
      <c r="L22" s="138"/>
      <c r="M22" s="138"/>
      <c r="N22" s="138"/>
      <c r="O22" s="139"/>
      <c r="P22" s="139"/>
    </row>
    <row r="23" spans="5:11" ht="12.75">
      <c r="E23" s="222"/>
      <c r="H23" s="223"/>
      <c r="I23" s="223"/>
      <c r="J23" s="223"/>
      <c r="K23" s="223"/>
    </row>
    <row r="24" ht="12.75">
      <c r="E24" s="222"/>
    </row>
    <row r="25" ht="12.75">
      <c r="E25" s="224"/>
    </row>
    <row r="26" spans="5:11" ht="12.75">
      <c r="E26" s="143"/>
      <c r="F26" s="222"/>
      <c r="H26" s="223"/>
      <c r="I26" s="225"/>
      <c r="J26" s="225"/>
      <c r="K26" s="225"/>
    </row>
    <row r="27" spans="5:11" ht="12.75">
      <c r="E27" s="143"/>
      <c r="H27" s="223"/>
      <c r="I27" s="225"/>
      <c r="J27" s="225"/>
      <c r="K27" s="225"/>
    </row>
    <row r="28" spans="5:11" ht="12.75">
      <c r="E28" s="226"/>
      <c r="H28" s="227"/>
      <c r="I28" s="227"/>
      <c r="J28" s="227"/>
      <c r="K28" s="227"/>
    </row>
  </sheetData>
  <printOptions/>
  <pageMargins left="0.7" right="0.7" top="0.75" bottom="0.75" header="0.3" footer="0.3"/>
  <pageSetup fitToHeight="1" fitToWidth="1" horizontalDpi="1200" verticalDpi="1200" orientation="portrait" scale="8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workbookViewId="0" topLeftCell="A1"/>
  </sheetViews>
  <sheetFormatPr defaultColWidth="9.140625" defaultRowHeight="12.75"/>
  <cols>
    <col min="1" max="1" width="2.57421875" style="1" customWidth="1"/>
    <col min="2" max="2" width="0.9921875" style="108" customWidth="1"/>
    <col min="3" max="3" width="8.8515625" style="108" customWidth="1"/>
    <col min="4" max="4" width="11.7109375" style="108" customWidth="1"/>
    <col min="5" max="5" width="33.57421875" style="108" customWidth="1"/>
    <col min="6" max="6" width="5.421875" style="108" customWidth="1"/>
    <col min="7" max="9" width="3.57421875" style="109" customWidth="1"/>
    <col min="10" max="10" width="4.140625" style="109" customWidth="1"/>
    <col min="11" max="13" width="3.57421875" style="109" customWidth="1"/>
    <col min="14" max="14" width="3.28125" style="108" customWidth="1"/>
    <col min="15" max="15" width="0.9921875" style="108" customWidth="1"/>
    <col min="16" max="16" width="12.7109375" style="108" bestFit="1" customWidth="1"/>
    <col min="17" max="34" width="8.8515625" style="1" customWidth="1"/>
  </cols>
  <sheetData>
    <row r="1" spans="1:34" s="110" customFormat="1" ht="13.5" thickBot="1">
      <c r="A1" s="145"/>
      <c r="B1" s="107"/>
      <c r="C1" s="108"/>
      <c r="D1" s="108"/>
      <c r="E1" s="108"/>
      <c r="F1" s="108"/>
      <c r="G1" s="109"/>
      <c r="H1" s="109"/>
      <c r="I1" s="109"/>
      <c r="J1" s="109"/>
      <c r="K1" s="109"/>
      <c r="L1" s="109"/>
      <c r="M1" s="109"/>
      <c r="N1" s="108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s="110" customFormat="1" ht="6" customHeight="1">
      <c r="A2" s="108"/>
      <c r="B2" s="111"/>
      <c r="C2" s="112"/>
      <c r="D2" s="113"/>
      <c r="E2" s="113"/>
      <c r="F2" s="113"/>
      <c r="G2" s="114"/>
      <c r="H2" s="114"/>
      <c r="I2" s="114"/>
      <c r="J2" s="114"/>
      <c r="K2" s="114"/>
      <c r="L2" s="114"/>
      <c r="M2" s="114"/>
      <c r="N2" s="113"/>
      <c r="O2" s="115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s="110" customFormat="1" ht="15">
      <c r="A3" s="107"/>
      <c r="B3" s="116"/>
      <c r="C3" s="146"/>
      <c r="D3" s="117"/>
      <c r="E3" s="117"/>
      <c r="F3" s="147" t="s">
        <v>144</v>
      </c>
      <c r="G3" s="147"/>
      <c r="H3" s="148"/>
      <c r="I3" s="148" t="s">
        <v>145</v>
      </c>
      <c r="J3" s="148"/>
      <c r="K3" s="148"/>
      <c r="L3" s="148" t="s">
        <v>180</v>
      </c>
      <c r="M3" s="148"/>
      <c r="N3" s="148"/>
      <c r="O3" s="11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s="110" customFormat="1" ht="6" customHeight="1">
      <c r="A4" s="107"/>
      <c r="B4" s="119"/>
      <c r="C4" s="120"/>
      <c r="D4" s="117"/>
      <c r="E4" s="117"/>
      <c r="F4" s="117"/>
      <c r="G4" s="121"/>
      <c r="H4" s="121"/>
      <c r="I4" s="121"/>
      <c r="J4" s="121"/>
      <c r="K4" s="121"/>
      <c r="L4" s="121"/>
      <c r="M4" s="121"/>
      <c r="N4" s="117"/>
      <c r="O4" s="122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s="110" customFormat="1" ht="5.1" customHeight="1">
      <c r="A5" s="107"/>
      <c r="B5" s="116"/>
      <c r="C5" s="117"/>
      <c r="D5" s="117"/>
      <c r="E5" s="117"/>
      <c r="F5" s="117"/>
      <c r="G5" s="121"/>
      <c r="H5" s="121"/>
      <c r="I5" s="121"/>
      <c r="J5" s="121"/>
      <c r="K5" s="121"/>
      <c r="L5" s="121"/>
      <c r="M5" s="121"/>
      <c r="N5" s="117"/>
      <c r="O5" s="11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s="110" customFormat="1" ht="12.75">
      <c r="A6" s="107"/>
      <c r="B6" s="123"/>
      <c r="C6" s="124" t="s">
        <v>181</v>
      </c>
      <c r="D6" s="125"/>
      <c r="E6" s="125"/>
      <c r="F6" s="117"/>
      <c r="G6" s="126" t="s">
        <v>178</v>
      </c>
      <c r="H6" s="121"/>
      <c r="I6" s="121"/>
      <c r="J6" s="126"/>
      <c r="K6" s="121"/>
      <c r="L6" s="121"/>
      <c r="M6" s="126"/>
      <c r="N6" s="117"/>
      <c r="O6" s="127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1:34" s="110" customFormat="1" ht="5.1" customHeight="1">
      <c r="A7" s="107"/>
      <c r="B7" s="116"/>
      <c r="C7" s="117"/>
      <c r="D7" s="117"/>
      <c r="E7" s="117"/>
      <c r="F7" s="117"/>
      <c r="G7" s="121"/>
      <c r="H7" s="121"/>
      <c r="I7" s="121"/>
      <c r="J7" s="121"/>
      <c r="K7" s="121"/>
      <c r="L7" s="121"/>
      <c r="M7" s="121"/>
      <c r="N7" s="117"/>
      <c r="O7" s="11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s="110" customFormat="1" ht="5.1" customHeight="1">
      <c r="A8" s="107"/>
      <c r="B8" s="116"/>
      <c r="C8" s="117"/>
      <c r="D8" s="117"/>
      <c r="E8" s="117"/>
      <c r="F8" s="117"/>
      <c r="G8" s="121"/>
      <c r="H8" s="121"/>
      <c r="I8" s="121"/>
      <c r="J8" s="121"/>
      <c r="K8" s="121"/>
      <c r="L8" s="121"/>
      <c r="M8" s="121"/>
      <c r="N8" s="117"/>
      <c r="O8" s="11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s="110" customFormat="1" ht="12.75">
      <c r="A9" s="107"/>
      <c r="B9" s="123"/>
      <c r="C9" s="124" t="s">
        <v>182</v>
      </c>
      <c r="D9" s="125"/>
      <c r="E9" s="125"/>
      <c r="F9" s="117"/>
      <c r="G9" s="126"/>
      <c r="H9" s="121"/>
      <c r="I9" s="121"/>
      <c r="J9" s="126" t="s">
        <v>178</v>
      </c>
      <c r="K9" s="121"/>
      <c r="L9" s="121"/>
      <c r="M9" s="126"/>
      <c r="N9" s="117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s="110" customFormat="1" ht="5.1" customHeight="1">
      <c r="A10" s="107"/>
      <c r="B10" s="116"/>
      <c r="C10" s="117"/>
      <c r="D10" s="117"/>
      <c r="E10" s="117"/>
      <c r="F10" s="117"/>
      <c r="G10" s="121"/>
      <c r="H10" s="121"/>
      <c r="I10" s="121"/>
      <c r="J10" s="121"/>
      <c r="K10" s="121"/>
      <c r="L10" s="121"/>
      <c r="M10" s="121"/>
      <c r="N10" s="117"/>
      <c r="O10" s="11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s="110" customFormat="1" ht="5.1" customHeight="1">
      <c r="A11" s="107"/>
      <c r="B11" s="116"/>
      <c r="C11" s="117"/>
      <c r="D11" s="117"/>
      <c r="E11" s="117"/>
      <c r="F11" s="117"/>
      <c r="G11" s="121"/>
      <c r="H11" s="121"/>
      <c r="I11" s="121"/>
      <c r="J11" s="121"/>
      <c r="K11" s="121"/>
      <c r="L11" s="121"/>
      <c r="M11" s="121"/>
      <c r="N11" s="117"/>
      <c r="O11" s="11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s="110" customFormat="1" ht="12.75">
      <c r="A12" s="107"/>
      <c r="B12" s="123"/>
      <c r="C12" s="124" t="s">
        <v>183</v>
      </c>
      <c r="D12" s="125"/>
      <c r="E12" s="125"/>
      <c r="F12" s="117"/>
      <c r="G12" s="126" t="s">
        <v>178</v>
      </c>
      <c r="H12" s="121"/>
      <c r="I12" s="121"/>
      <c r="J12" s="126"/>
      <c r="K12" s="121"/>
      <c r="L12" s="121"/>
      <c r="M12" s="126"/>
      <c r="N12" s="117"/>
      <c r="O12" s="12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s="110" customFormat="1" ht="6" customHeight="1" thickBot="1">
      <c r="A13" s="108"/>
      <c r="B13" s="128"/>
      <c r="C13" s="129"/>
      <c r="D13" s="130"/>
      <c r="E13" s="130"/>
      <c r="F13" s="130"/>
      <c r="G13" s="131"/>
      <c r="H13" s="131"/>
      <c r="I13" s="131"/>
      <c r="J13" s="131"/>
      <c r="K13" s="131"/>
      <c r="L13" s="131"/>
      <c r="M13" s="131"/>
      <c r="N13" s="130"/>
      <c r="O13" s="132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s="110" customFormat="1" ht="5.1" customHeight="1">
      <c r="A14" s="107"/>
      <c r="B14" s="107"/>
      <c r="C14" s="107"/>
      <c r="D14" s="107"/>
      <c r="E14" s="107"/>
      <c r="F14" s="107"/>
      <c r="G14" s="133"/>
      <c r="H14" s="133"/>
      <c r="I14" s="133"/>
      <c r="J14" s="133"/>
      <c r="K14" s="133"/>
      <c r="L14" s="133"/>
      <c r="M14" s="133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s="135" customFormat="1" ht="10.5" customHeight="1">
      <c r="A15" s="117"/>
      <c r="B15" s="134"/>
      <c r="C15" s="117"/>
      <c r="D15" s="117"/>
      <c r="E15" s="117"/>
      <c r="F15" s="117"/>
      <c r="G15" s="121"/>
      <c r="H15" s="121"/>
      <c r="I15" s="121"/>
      <c r="J15" s="121"/>
      <c r="K15" s="121"/>
      <c r="L15" s="121"/>
      <c r="M15" s="121"/>
      <c r="N15" s="117"/>
      <c r="O15" s="134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15" s="139" customFormat="1" ht="16.5" customHeight="1">
      <c r="A16" s="136"/>
      <c r="B16" s="136"/>
      <c r="C16" s="144"/>
      <c r="D16" s="137"/>
      <c r="E16" s="138"/>
      <c r="F16" s="138"/>
      <c r="G16" s="138"/>
      <c r="I16" s="140"/>
      <c r="J16" s="137"/>
      <c r="K16" s="138"/>
      <c r="L16" s="138"/>
      <c r="M16" s="138"/>
      <c r="N16" s="138"/>
      <c r="O16" s="136"/>
    </row>
    <row r="17" spans="3:14" s="139" customFormat="1" ht="14.25">
      <c r="C17" s="144"/>
      <c r="D17" s="137"/>
      <c r="E17" s="138"/>
      <c r="F17" s="141"/>
      <c r="G17" s="138"/>
      <c r="I17" s="140"/>
      <c r="J17" s="137"/>
      <c r="K17" s="138"/>
      <c r="L17" s="138"/>
      <c r="M17" s="138"/>
      <c r="N17" s="138"/>
    </row>
    <row r="18" spans="2:16" ht="14.25">
      <c r="B18" s="139"/>
      <c r="C18" s="144"/>
      <c r="D18" s="137"/>
      <c r="E18" s="138"/>
      <c r="F18" s="141"/>
      <c r="G18" s="138"/>
      <c r="H18" s="139"/>
      <c r="I18" s="139"/>
      <c r="J18" s="137"/>
      <c r="K18" s="138"/>
      <c r="L18" s="138"/>
      <c r="M18" s="138"/>
      <c r="N18" s="138"/>
      <c r="O18" s="139"/>
      <c r="P18" s="139"/>
    </row>
    <row r="19" spans="2:16" ht="14.25">
      <c r="B19" s="139"/>
      <c r="C19" s="139"/>
      <c r="D19" s="137"/>
      <c r="E19" s="138"/>
      <c r="F19" s="138"/>
      <c r="G19" s="138"/>
      <c r="H19" s="139"/>
      <c r="I19" s="139"/>
      <c r="J19" s="137"/>
      <c r="K19" s="138"/>
      <c r="L19" s="138"/>
      <c r="M19" s="138"/>
      <c r="N19" s="138"/>
      <c r="O19" s="139"/>
      <c r="P19" s="139"/>
    </row>
    <row r="20" spans="2:16" ht="14.25">
      <c r="B20" s="139"/>
      <c r="C20" s="139"/>
      <c r="D20" s="137"/>
      <c r="E20" s="138"/>
      <c r="F20" s="142"/>
      <c r="G20" s="138"/>
      <c r="H20" s="139"/>
      <c r="I20" s="139"/>
      <c r="J20" s="137"/>
      <c r="K20" s="138"/>
      <c r="L20" s="138"/>
      <c r="M20" s="138"/>
      <c r="N20" s="138"/>
      <c r="O20" s="139"/>
      <c r="P20" s="139"/>
    </row>
    <row r="21" spans="2:16" ht="14.25">
      <c r="B21" s="139"/>
      <c r="C21" s="139"/>
      <c r="D21" s="137"/>
      <c r="E21" s="138"/>
      <c r="F21" s="138"/>
      <c r="G21" s="138"/>
      <c r="H21" s="139"/>
      <c r="I21" s="139"/>
      <c r="J21" s="137"/>
      <c r="K21" s="138"/>
      <c r="L21" s="138"/>
      <c r="M21" s="138"/>
      <c r="N21" s="138"/>
      <c r="O21" s="139"/>
      <c r="P21" s="139"/>
    </row>
    <row r="22" spans="2:16" ht="14.25">
      <c r="B22" s="139"/>
      <c r="C22" s="139"/>
      <c r="D22" s="137"/>
      <c r="E22" s="138"/>
      <c r="F22" s="138"/>
      <c r="G22" s="138"/>
      <c r="H22" s="139"/>
      <c r="I22" s="139"/>
      <c r="J22" s="137"/>
      <c r="K22" s="138"/>
      <c r="L22" s="138"/>
      <c r="M22" s="138"/>
      <c r="N22" s="138"/>
      <c r="O22" s="139"/>
      <c r="P22" s="139"/>
    </row>
    <row r="23" spans="5:11" ht="12.75">
      <c r="E23" s="222"/>
      <c r="H23" s="223"/>
      <c r="I23" s="223"/>
      <c r="J23" s="223"/>
      <c r="K23" s="223"/>
    </row>
    <row r="24" ht="12.75">
      <c r="E24" s="222"/>
    </row>
    <row r="25" ht="12.75">
      <c r="E25" s="224"/>
    </row>
    <row r="26" spans="5:11" ht="12.75">
      <c r="E26" s="143"/>
      <c r="F26" s="222"/>
      <c r="H26" s="223"/>
      <c r="I26" s="225"/>
      <c r="J26" s="225"/>
      <c r="K26" s="225"/>
    </row>
    <row r="27" spans="5:11" ht="12.75">
      <c r="E27" s="143"/>
      <c r="H27" s="223"/>
      <c r="I27" s="225"/>
      <c r="J27" s="225"/>
      <c r="K27" s="225"/>
    </row>
    <row r="28" spans="5:11" ht="12.75">
      <c r="E28" s="226"/>
      <c r="H28" s="227"/>
      <c r="I28" s="227"/>
      <c r="J28" s="227"/>
      <c r="K28" s="227"/>
    </row>
  </sheetData>
  <printOptions/>
  <pageMargins left="0.7" right="0.7" top="0.75" bottom="0.75" header="0.3" footer="0.3"/>
  <pageSetup fitToHeight="1" fitToWidth="1" horizontalDpi="1200" verticalDpi="1200" orientation="portrait" scale="8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4"/>
  <sheetViews>
    <sheetView workbookViewId="0" topLeftCell="A1"/>
  </sheetViews>
  <sheetFormatPr defaultColWidth="9.140625" defaultRowHeight="12.75"/>
  <cols>
    <col min="1" max="1" width="2.140625" style="1" customWidth="1"/>
    <col min="2" max="2" width="8.8515625" style="1" customWidth="1"/>
    <col min="3" max="4" width="1.421875" style="7" customWidth="1"/>
    <col min="5" max="7" width="2.140625" style="7" customWidth="1"/>
    <col min="8" max="8" width="35.28125" style="7" customWidth="1"/>
    <col min="9" max="9" width="2.140625" style="7" customWidth="1"/>
    <col min="10" max="10" width="7.421875" style="8" customWidth="1"/>
    <col min="11" max="11" width="2.140625" style="7" customWidth="1"/>
    <col min="12" max="12" width="7.421875" style="8" customWidth="1"/>
    <col min="13" max="14" width="1.421875" style="7" customWidth="1"/>
    <col min="15" max="15" width="8.8515625" style="7" customWidth="1"/>
    <col min="16" max="38" width="8.8515625" style="1" customWidth="1"/>
  </cols>
  <sheetData>
    <row r="2" spans="2:5" ht="12.75">
      <c r="B2" s="1">
        <v>400</v>
      </c>
      <c r="E2" s="7" t="s">
        <v>184</v>
      </c>
    </row>
    <row r="3" spans="2:5" ht="12.75">
      <c r="B3" s="1">
        <v>50</v>
      </c>
      <c r="E3" s="7" t="s">
        <v>185</v>
      </c>
    </row>
    <row r="4" spans="2:5" ht="12.75">
      <c r="B4" s="228">
        <v>0.5</v>
      </c>
      <c r="E4" s="7" t="s">
        <v>186</v>
      </c>
    </row>
    <row r="5" spans="1:38" s="27" customFormat="1" ht="13.5" thickBot="1">
      <c r="A5" s="7"/>
      <c r="B5" s="7"/>
      <c r="C5" s="7"/>
      <c r="D5" s="7"/>
      <c r="E5" s="7"/>
      <c r="F5" s="7"/>
      <c r="G5" s="7"/>
      <c r="H5" s="7"/>
      <c r="I5" s="7"/>
      <c r="J5" s="8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3:14" s="7" customFormat="1" ht="7.5" customHeight="1">
      <c r="C6" s="9"/>
      <c r="D6" s="10"/>
      <c r="E6" s="10"/>
      <c r="F6" s="10"/>
      <c r="G6" s="10"/>
      <c r="H6" s="10"/>
      <c r="I6" s="10"/>
      <c r="J6" s="11"/>
      <c r="K6" s="10"/>
      <c r="L6" s="11"/>
      <c r="M6" s="10"/>
      <c r="N6" s="28"/>
    </row>
    <row r="7" spans="3:14" s="30" customFormat="1" ht="16.15" customHeight="1">
      <c r="C7" s="12"/>
      <c r="D7" s="258" t="str">
        <f>CONCATENATE("Recognize sale of ",DOLLAR(B2,0)," TV and ",DOLLAR(B3,0)," service contract")</f>
        <v>Recognize sale of $400 TV and $50 service contract</v>
      </c>
      <c r="E7" s="258"/>
      <c r="F7" s="258"/>
      <c r="G7" s="258"/>
      <c r="H7" s="258"/>
      <c r="I7" s="258"/>
      <c r="J7" s="258"/>
      <c r="K7" s="258"/>
      <c r="L7" s="258"/>
      <c r="M7" s="258"/>
      <c r="N7" s="29"/>
    </row>
    <row r="8" spans="1:38" s="36" customFormat="1" ht="15.75" customHeight="1" thickBot="1">
      <c r="A8" s="32"/>
      <c r="B8" s="32"/>
      <c r="C8" s="13"/>
      <c r="D8" s="14"/>
      <c r="E8" s="14"/>
      <c r="F8" s="14"/>
      <c r="G8" s="14"/>
      <c r="H8" s="14"/>
      <c r="I8" s="15"/>
      <c r="J8" s="16" t="s">
        <v>140</v>
      </c>
      <c r="K8" s="15"/>
      <c r="L8" s="16" t="s">
        <v>141</v>
      </c>
      <c r="M8" s="14"/>
      <c r="N8" s="3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1:38" s="37" customFormat="1" ht="15.75" customHeight="1">
      <c r="A9" s="34"/>
      <c r="B9" s="34"/>
      <c r="C9" s="17"/>
      <c r="D9" s="18"/>
      <c r="E9" s="18"/>
      <c r="F9" s="19"/>
      <c r="G9" s="20"/>
      <c r="H9" s="19"/>
      <c r="I9" s="18"/>
      <c r="J9" s="21"/>
      <c r="K9" s="18"/>
      <c r="L9" s="21"/>
      <c r="M9" s="18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s="37" customFormat="1" ht="15.75" customHeight="1">
      <c r="A10" s="34"/>
      <c r="B10" s="34"/>
      <c r="C10" s="17"/>
      <c r="D10" s="18"/>
      <c r="E10" s="18"/>
      <c r="F10" s="22"/>
      <c r="G10" s="22"/>
      <c r="H10" s="19"/>
      <c r="I10" s="18"/>
      <c r="J10" s="21"/>
      <c r="K10" s="18"/>
      <c r="L10" s="21"/>
      <c r="M10" s="18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s="37" customFormat="1" ht="15.75" customHeight="1">
      <c r="A11" s="34"/>
      <c r="B11" s="34"/>
      <c r="C11" s="17"/>
      <c r="D11" s="18"/>
      <c r="E11" s="18"/>
      <c r="F11" s="22"/>
      <c r="G11" s="22"/>
      <c r="H11" s="19"/>
      <c r="I11" s="18"/>
      <c r="J11" s="21"/>
      <c r="K11" s="18"/>
      <c r="L11" s="21"/>
      <c r="M11" s="18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s="37" customFormat="1" ht="15.75" customHeight="1">
      <c r="A12" s="34"/>
      <c r="B12" s="34"/>
      <c r="C12" s="17"/>
      <c r="D12" s="18"/>
      <c r="E12" s="18"/>
      <c r="F12" s="22"/>
      <c r="G12" s="22"/>
      <c r="H12" s="19"/>
      <c r="I12" s="18"/>
      <c r="J12" s="21"/>
      <c r="K12" s="18"/>
      <c r="L12" s="21"/>
      <c r="M12" s="18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3:14" s="7" customFormat="1" ht="7.5" customHeight="1">
      <c r="C13" s="17"/>
      <c r="D13" s="18"/>
      <c r="E13" s="18"/>
      <c r="F13" s="18"/>
      <c r="G13" s="18"/>
      <c r="H13" s="18"/>
      <c r="I13" s="18"/>
      <c r="J13" s="23"/>
      <c r="K13" s="18"/>
      <c r="L13" s="23"/>
      <c r="M13" s="18"/>
      <c r="N13" s="33"/>
    </row>
    <row r="14" spans="3:14" s="7" customFormat="1" ht="7.5" customHeight="1" thickBot="1">
      <c r="C14" s="24"/>
      <c r="D14" s="25"/>
      <c r="E14" s="25"/>
      <c r="F14" s="25"/>
      <c r="G14" s="25"/>
      <c r="H14" s="25"/>
      <c r="I14" s="25"/>
      <c r="J14" s="26"/>
      <c r="K14" s="25"/>
      <c r="L14" s="26"/>
      <c r="M14" s="25"/>
      <c r="N14" s="35"/>
    </row>
    <row r="15" ht="15.6" customHeight="1"/>
  </sheetData>
  <mergeCells count="1">
    <mergeCell ref="D7:M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8"/>
  <sheetViews>
    <sheetView workbookViewId="0" topLeftCell="A1"/>
  </sheetViews>
  <sheetFormatPr defaultColWidth="9.140625" defaultRowHeight="12.75"/>
  <cols>
    <col min="1" max="1" width="2.7109375" style="1" customWidth="1"/>
    <col min="2" max="2" width="8.8515625" style="1" customWidth="1"/>
    <col min="3" max="4" width="1.421875" style="7" customWidth="1"/>
    <col min="5" max="7" width="2.140625" style="7" customWidth="1"/>
    <col min="8" max="8" width="35.28125" style="7" customWidth="1"/>
    <col min="9" max="9" width="2.140625" style="7" customWidth="1"/>
    <col min="10" max="10" width="7.421875" style="8" customWidth="1"/>
    <col min="11" max="11" width="2.140625" style="7" customWidth="1"/>
    <col min="12" max="12" width="7.421875" style="8" customWidth="1"/>
    <col min="13" max="14" width="1.421875" style="7" customWidth="1"/>
    <col min="15" max="15" width="8.8515625" style="7" customWidth="1"/>
    <col min="16" max="31" width="8.8515625" style="1" customWidth="1"/>
  </cols>
  <sheetData>
    <row r="2" spans="2:5" ht="12.75">
      <c r="B2" s="229">
        <v>400</v>
      </c>
      <c r="E2" s="7" t="s">
        <v>184</v>
      </c>
    </row>
    <row r="3" spans="2:5" ht="12.75">
      <c r="B3" s="229">
        <v>50</v>
      </c>
      <c r="E3" s="7" t="s">
        <v>185</v>
      </c>
    </row>
    <row r="4" spans="2:5" ht="12.75">
      <c r="B4" s="228">
        <v>0.5</v>
      </c>
      <c r="E4" s="7" t="s">
        <v>207</v>
      </c>
    </row>
    <row r="5" spans="1:31" s="27" customFormat="1" ht="13.5" thickBot="1">
      <c r="A5" s="7"/>
      <c r="B5" s="7"/>
      <c r="C5" s="7"/>
      <c r="D5" s="7"/>
      <c r="E5" s="7"/>
      <c r="F5" s="7"/>
      <c r="G5" s="7"/>
      <c r="H5" s="7"/>
      <c r="I5" s="7"/>
      <c r="J5" s="8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3:14" s="7" customFormat="1" ht="7.5" customHeight="1">
      <c r="C6" s="9"/>
      <c r="D6" s="10"/>
      <c r="E6" s="10"/>
      <c r="F6" s="10"/>
      <c r="G6" s="10"/>
      <c r="H6" s="10"/>
      <c r="I6" s="10"/>
      <c r="J6" s="11"/>
      <c r="K6" s="10"/>
      <c r="L6" s="11"/>
      <c r="M6" s="10"/>
      <c r="N6" s="28"/>
    </row>
    <row r="7" spans="3:14" s="30" customFormat="1" ht="16.15" customHeight="1">
      <c r="C7" s="12"/>
      <c r="D7" s="258" t="str">
        <f>CONCATENATE("Recognize sale of ",DOLLAR(B2,0)," TV and ",DOLLAR(B3,0)," service contract")</f>
        <v>Recognize sale of $400 TV and $50 service contract</v>
      </c>
      <c r="E7" s="258"/>
      <c r="F7" s="258"/>
      <c r="G7" s="258"/>
      <c r="H7" s="258"/>
      <c r="I7" s="258"/>
      <c r="J7" s="258"/>
      <c r="K7" s="258"/>
      <c r="L7" s="258"/>
      <c r="M7" s="258"/>
      <c r="N7" s="29"/>
    </row>
    <row r="8" spans="1:31" s="36" customFormat="1" ht="15.75" customHeight="1" thickBot="1">
      <c r="A8" s="32"/>
      <c r="B8" s="32"/>
      <c r="C8" s="13"/>
      <c r="D8" s="14"/>
      <c r="E8" s="14"/>
      <c r="F8" s="14"/>
      <c r="G8" s="14"/>
      <c r="H8" s="14"/>
      <c r="I8" s="15"/>
      <c r="J8" s="16" t="s">
        <v>140</v>
      </c>
      <c r="K8" s="15"/>
      <c r="L8" s="16" t="s">
        <v>141</v>
      </c>
      <c r="M8" s="14"/>
      <c r="N8" s="3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37" customFormat="1" ht="15.75" customHeight="1">
      <c r="A9" s="34"/>
      <c r="B9" s="34"/>
      <c r="C9" s="17"/>
      <c r="D9" s="18"/>
      <c r="E9" s="18"/>
      <c r="F9" s="19" t="str">
        <f>Accounts!F7</f>
        <v>Cash</v>
      </c>
      <c r="G9" s="20"/>
      <c r="H9" s="19"/>
      <c r="I9" s="18"/>
      <c r="J9" s="21">
        <f>B2+B3</f>
        <v>450</v>
      </c>
      <c r="K9" s="18"/>
      <c r="L9" s="21"/>
      <c r="M9" s="18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37" customFormat="1" ht="15.75" customHeight="1">
      <c r="A10" s="34"/>
      <c r="B10" s="34"/>
      <c r="C10" s="17"/>
      <c r="D10" s="18"/>
      <c r="E10" s="18"/>
      <c r="F10" s="22"/>
      <c r="G10" s="22" t="str">
        <f>Accounts!F21</f>
        <v>Accrued liabilities</v>
      </c>
      <c r="H10" s="19"/>
      <c r="I10" s="18"/>
      <c r="J10" s="21"/>
      <c r="K10" s="18"/>
      <c r="L10" s="21">
        <f>B3*B4</f>
        <v>25</v>
      </c>
      <c r="M10" s="18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37" customFormat="1" ht="15.75" customHeight="1">
      <c r="A11" s="34"/>
      <c r="B11" s="34"/>
      <c r="C11" s="17"/>
      <c r="D11" s="18"/>
      <c r="E11" s="18"/>
      <c r="F11" s="22"/>
      <c r="G11" s="22" t="str">
        <f>Accounts!F28</f>
        <v>Other long-term liabilities</v>
      </c>
      <c r="H11" s="19"/>
      <c r="I11" s="18"/>
      <c r="J11" s="21"/>
      <c r="K11" s="18"/>
      <c r="L11" s="21">
        <f>(1-B4)*B3</f>
        <v>25</v>
      </c>
      <c r="M11" s="18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37" customFormat="1" ht="15.75" customHeight="1">
      <c r="A12" s="34"/>
      <c r="B12" s="34"/>
      <c r="C12" s="17"/>
      <c r="D12" s="18"/>
      <c r="E12" s="18"/>
      <c r="F12" s="22"/>
      <c r="G12" s="22" t="str">
        <f>Accounts!F45</f>
        <v>Revenues, net</v>
      </c>
      <c r="H12" s="19"/>
      <c r="I12" s="18"/>
      <c r="J12" s="21"/>
      <c r="K12" s="18"/>
      <c r="L12" s="21">
        <f>B2</f>
        <v>400</v>
      </c>
      <c r="M12" s="18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3:14" s="7" customFormat="1" ht="7.5" customHeight="1">
      <c r="C13" s="17"/>
      <c r="D13" s="18"/>
      <c r="E13" s="18"/>
      <c r="F13" s="18"/>
      <c r="G13" s="18"/>
      <c r="H13" s="18"/>
      <c r="I13" s="18"/>
      <c r="J13" s="23"/>
      <c r="K13" s="18"/>
      <c r="L13" s="23"/>
      <c r="M13" s="18"/>
      <c r="N13" s="33"/>
    </row>
    <row r="14" spans="3:14" s="7" customFormat="1" ht="7.5" customHeight="1" thickBot="1">
      <c r="C14" s="24"/>
      <c r="D14" s="25"/>
      <c r="E14" s="25"/>
      <c r="F14" s="25"/>
      <c r="G14" s="25"/>
      <c r="H14" s="25"/>
      <c r="I14" s="25"/>
      <c r="J14" s="26"/>
      <c r="K14" s="25"/>
      <c r="L14" s="26"/>
      <c r="M14" s="25"/>
      <c r="N14" s="35"/>
    </row>
    <row r="15" ht="15.6" customHeight="1"/>
    <row r="16" spans="3:10" ht="12.75">
      <c r="C16" s="7" t="str">
        <f>E2</f>
        <v>Price of television</v>
      </c>
      <c r="J16" s="8">
        <f>B2</f>
        <v>400</v>
      </c>
    </row>
    <row r="17" spans="3:10" ht="12.75">
      <c r="C17" s="7" t="str">
        <f>E3</f>
        <v>Price of service contract</v>
      </c>
      <c r="J17" s="8">
        <f aca="true" t="shared" si="0" ref="J17:J18">B3</f>
        <v>50</v>
      </c>
    </row>
    <row r="18" spans="3:10" ht="12.75">
      <c r="C18" s="7" t="str">
        <f>E4</f>
        <v>Portion of 2 year service contract classified as current</v>
      </c>
      <c r="J18" s="157">
        <f t="shared" si="0"/>
        <v>0.5</v>
      </c>
    </row>
  </sheetData>
  <mergeCells count="1">
    <mergeCell ref="D7:M7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2"/>
  <sheetViews>
    <sheetView workbookViewId="0" topLeftCell="A1"/>
  </sheetViews>
  <sheetFormatPr defaultColWidth="9.140625" defaultRowHeight="12.75"/>
  <cols>
    <col min="1" max="1" width="2.421875" style="1" customWidth="1"/>
    <col min="2" max="2" width="4.7109375" style="1" customWidth="1"/>
    <col min="3" max="4" width="1.421875" style="7" customWidth="1"/>
    <col min="5" max="7" width="2.140625" style="7" customWidth="1"/>
    <col min="8" max="8" width="35.28125" style="7" customWidth="1"/>
    <col min="9" max="9" width="2.140625" style="7" customWidth="1"/>
    <col min="10" max="10" width="7.421875" style="8" customWidth="1"/>
    <col min="11" max="11" width="2.140625" style="7" customWidth="1"/>
    <col min="12" max="12" width="7.421875" style="8" customWidth="1"/>
    <col min="13" max="14" width="1.421875" style="7" customWidth="1"/>
    <col min="15" max="15" width="8.8515625" style="7" customWidth="1"/>
    <col min="16" max="38" width="8.8515625" style="1" customWidth="1"/>
  </cols>
  <sheetData>
    <row r="2" spans="2:5" ht="12.75">
      <c r="B2" s="1">
        <v>300</v>
      </c>
      <c r="E2" s="7" t="s">
        <v>187</v>
      </c>
    </row>
    <row r="3" spans="1:38" s="27" customFormat="1" ht="13.5" thickBot="1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3:14" s="7" customFormat="1" ht="7.5" customHeight="1">
      <c r="C4" s="9"/>
      <c r="D4" s="10"/>
      <c r="E4" s="10"/>
      <c r="F4" s="10"/>
      <c r="G4" s="10"/>
      <c r="H4" s="10"/>
      <c r="I4" s="10"/>
      <c r="J4" s="11"/>
      <c r="K4" s="10"/>
      <c r="L4" s="11"/>
      <c r="M4" s="10"/>
      <c r="N4" s="28"/>
    </row>
    <row r="5" spans="3:14" s="30" customFormat="1" ht="16.15" customHeight="1">
      <c r="C5" s="12"/>
      <c r="D5" s="258" t="str">
        <f>CONCATENATE("Recognize ",DOLLAR(B2,0)," cost of sold TV")</f>
        <v>Recognize $300 cost of sold TV</v>
      </c>
      <c r="E5" s="258"/>
      <c r="F5" s="258"/>
      <c r="G5" s="258"/>
      <c r="H5" s="258"/>
      <c r="I5" s="258"/>
      <c r="J5" s="258"/>
      <c r="K5" s="258"/>
      <c r="L5" s="258"/>
      <c r="M5" s="258"/>
      <c r="N5" s="29"/>
    </row>
    <row r="6" spans="1:38" s="36" customFormat="1" ht="15.75" customHeight="1" thickBot="1">
      <c r="A6" s="32"/>
      <c r="B6" s="32"/>
      <c r="C6" s="13"/>
      <c r="D6" s="14"/>
      <c r="E6" s="14"/>
      <c r="F6" s="14"/>
      <c r="G6" s="14"/>
      <c r="H6" s="14"/>
      <c r="I6" s="15"/>
      <c r="J6" s="16" t="s">
        <v>140</v>
      </c>
      <c r="K6" s="15"/>
      <c r="L6" s="16" t="s">
        <v>141</v>
      </c>
      <c r="M6" s="14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s="37" customFormat="1" ht="15.75" customHeight="1">
      <c r="A7" s="34"/>
      <c r="B7" s="34"/>
      <c r="C7" s="17"/>
      <c r="D7" s="18"/>
      <c r="E7" s="18"/>
      <c r="F7" s="19"/>
      <c r="G7" s="20"/>
      <c r="H7" s="19"/>
      <c r="I7" s="18"/>
      <c r="J7" s="21"/>
      <c r="K7" s="18"/>
      <c r="L7" s="21"/>
      <c r="M7" s="18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s="37" customFormat="1" ht="15.75" customHeight="1">
      <c r="A8" s="34"/>
      <c r="B8" s="34"/>
      <c r="C8" s="17"/>
      <c r="D8" s="18"/>
      <c r="E8" s="18"/>
      <c r="F8" s="22"/>
      <c r="G8" s="22"/>
      <c r="H8" s="19"/>
      <c r="I8" s="18"/>
      <c r="J8" s="21"/>
      <c r="K8" s="18"/>
      <c r="L8" s="21"/>
      <c r="M8" s="18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s="37" customFormat="1" ht="15.75" customHeight="1">
      <c r="A9" s="34"/>
      <c r="B9" s="34"/>
      <c r="C9" s="17"/>
      <c r="D9" s="18"/>
      <c r="E9" s="18"/>
      <c r="F9" s="22"/>
      <c r="G9" s="22"/>
      <c r="H9" s="19"/>
      <c r="I9" s="18"/>
      <c r="J9" s="21"/>
      <c r="K9" s="18"/>
      <c r="L9" s="21"/>
      <c r="M9" s="18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s="37" customFormat="1" ht="15.75" customHeight="1">
      <c r="A10" s="34"/>
      <c r="B10" s="34"/>
      <c r="C10" s="17"/>
      <c r="D10" s="18"/>
      <c r="E10" s="18"/>
      <c r="F10" s="22"/>
      <c r="G10" s="22"/>
      <c r="H10" s="19"/>
      <c r="I10" s="18"/>
      <c r="J10" s="21"/>
      <c r="K10" s="18"/>
      <c r="L10" s="21"/>
      <c r="M10" s="18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3:14" s="7" customFormat="1" ht="7.5" customHeight="1">
      <c r="C11" s="17"/>
      <c r="D11" s="18"/>
      <c r="E11" s="18"/>
      <c r="F11" s="18"/>
      <c r="G11" s="18"/>
      <c r="H11" s="18"/>
      <c r="I11" s="18"/>
      <c r="J11" s="23"/>
      <c r="K11" s="18"/>
      <c r="L11" s="23"/>
      <c r="M11" s="18"/>
      <c r="N11" s="33"/>
    </row>
    <row r="12" spans="3:14" s="7" customFormat="1" ht="7.5" customHeight="1" thickBot="1">
      <c r="C12" s="24"/>
      <c r="D12" s="25"/>
      <c r="E12" s="25"/>
      <c r="F12" s="25"/>
      <c r="G12" s="25"/>
      <c r="H12" s="25"/>
      <c r="I12" s="25"/>
      <c r="J12" s="26"/>
      <c r="K12" s="25"/>
      <c r="L12" s="26"/>
      <c r="M12" s="25"/>
      <c r="N12" s="35"/>
    </row>
    <row r="13" ht="15.6" customHeight="1"/>
  </sheetData>
  <mergeCells count="1">
    <mergeCell ref="D5:M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"/>
  <sheetViews>
    <sheetView workbookViewId="0" topLeftCell="A1"/>
  </sheetViews>
  <sheetFormatPr defaultColWidth="9.140625" defaultRowHeight="12.75"/>
  <cols>
    <col min="1" max="1" width="2.7109375" style="1" customWidth="1"/>
    <col min="2" max="2" width="4.57421875" style="1" customWidth="1"/>
    <col min="3" max="4" width="1.421875" style="7" customWidth="1"/>
    <col min="5" max="7" width="2.140625" style="7" customWidth="1"/>
    <col min="8" max="8" width="35.28125" style="7" customWidth="1"/>
    <col min="9" max="9" width="2.140625" style="7" customWidth="1"/>
    <col min="10" max="10" width="7.421875" style="8" customWidth="1"/>
    <col min="11" max="11" width="2.140625" style="7" customWidth="1"/>
    <col min="12" max="12" width="7.421875" style="8" customWidth="1"/>
    <col min="13" max="14" width="1.421875" style="7" customWidth="1"/>
    <col min="15" max="15" width="8.8515625" style="7" customWidth="1"/>
    <col min="16" max="56" width="8.8515625" style="1" customWidth="1"/>
  </cols>
  <sheetData>
    <row r="2" spans="2:5" ht="12.75">
      <c r="B2" s="1">
        <v>300</v>
      </c>
      <c r="E2" s="7" t="s">
        <v>187</v>
      </c>
    </row>
    <row r="3" spans="1:56" s="27" customFormat="1" ht="13.5" thickBot="1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3:14" s="7" customFormat="1" ht="7.5" customHeight="1">
      <c r="C4" s="9"/>
      <c r="D4" s="10"/>
      <c r="E4" s="10"/>
      <c r="F4" s="10"/>
      <c r="G4" s="10"/>
      <c r="H4" s="10"/>
      <c r="I4" s="10"/>
      <c r="J4" s="11"/>
      <c r="K4" s="10"/>
      <c r="L4" s="11"/>
      <c r="M4" s="10"/>
      <c r="N4" s="28"/>
    </row>
    <row r="5" spans="3:14" s="30" customFormat="1" ht="16.15" customHeight="1">
      <c r="C5" s="12"/>
      <c r="D5" s="258" t="str">
        <f>CONCATENATE("Recognize ",DOLLAR(B2,0)," cost of sold TV")</f>
        <v>Recognize $300 cost of sold TV</v>
      </c>
      <c r="E5" s="258"/>
      <c r="F5" s="258"/>
      <c r="G5" s="258"/>
      <c r="H5" s="258"/>
      <c r="I5" s="258"/>
      <c r="J5" s="258"/>
      <c r="K5" s="258"/>
      <c r="L5" s="258"/>
      <c r="M5" s="258"/>
      <c r="N5" s="29"/>
    </row>
    <row r="6" spans="1:56" s="36" customFormat="1" ht="15.75" customHeight="1" thickBot="1">
      <c r="A6" s="32"/>
      <c r="B6" s="32"/>
      <c r="C6" s="13"/>
      <c r="D6" s="14"/>
      <c r="E6" s="14"/>
      <c r="F6" s="14"/>
      <c r="G6" s="14"/>
      <c r="H6" s="14"/>
      <c r="I6" s="15"/>
      <c r="J6" s="16" t="s">
        <v>140</v>
      </c>
      <c r="K6" s="15"/>
      <c r="L6" s="16" t="s">
        <v>141</v>
      </c>
      <c r="M6" s="14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</row>
    <row r="7" spans="1:56" s="37" customFormat="1" ht="15.75" customHeight="1">
      <c r="A7" s="34"/>
      <c r="B7" s="34"/>
      <c r="C7" s="17"/>
      <c r="D7" s="18"/>
      <c r="E7" s="18"/>
      <c r="F7" s="19" t="str">
        <f>Accounts!F37</f>
        <v>Cost of goods sold</v>
      </c>
      <c r="G7" s="20"/>
      <c r="H7" s="19"/>
      <c r="I7" s="18"/>
      <c r="J7" s="21">
        <f>B2</f>
        <v>300</v>
      </c>
      <c r="K7" s="18"/>
      <c r="L7" s="21"/>
      <c r="M7" s="18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1:56" s="37" customFormat="1" ht="15.75" customHeight="1">
      <c r="A8" s="34"/>
      <c r="B8" s="34"/>
      <c r="C8" s="17"/>
      <c r="D8" s="18"/>
      <c r="E8" s="18"/>
      <c r="F8" s="22"/>
      <c r="G8" s="22"/>
      <c r="H8" s="19" t="str">
        <f>Accounts!F8</f>
        <v>Inventories</v>
      </c>
      <c r="I8" s="18"/>
      <c r="J8" s="21"/>
      <c r="K8" s="18"/>
      <c r="L8" s="21">
        <f>B2</f>
        <v>300</v>
      </c>
      <c r="M8" s="18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3:14" s="7" customFormat="1" ht="7.5" customHeight="1">
      <c r="C9" s="17"/>
      <c r="D9" s="18"/>
      <c r="E9" s="18"/>
      <c r="F9" s="18"/>
      <c r="G9" s="18"/>
      <c r="H9" s="18"/>
      <c r="I9" s="18"/>
      <c r="J9" s="23"/>
      <c r="K9" s="18"/>
      <c r="L9" s="23"/>
      <c r="M9" s="18"/>
      <c r="N9" s="33"/>
    </row>
    <row r="10" spans="3:14" s="7" customFormat="1" ht="7.5" customHeight="1" thickBot="1">
      <c r="C10" s="24"/>
      <c r="D10" s="25"/>
      <c r="E10" s="25"/>
      <c r="F10" s="25"/>
      <c r="G10" s="25"/>
      <c r="H10" s="25"/>
      <c r="I10" s="25"/>
      <c r="J10" s="26"/>
      <c r="K10" s="25"/>
      <c r="L10" s="26"/>
      <c r="M10" s="25"/>
      <c r="N10" s="35"/>
    </row>
    <row r="11" ht="15.6" customHeight="1"/>
  </sheetData>
  <mergeCells count="1">
    <mergeCell ref="D5:M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workbookViewId="0" topLeftCell="A1"/>
  </sheetViews>
  <sheetFormatPr defaultColWidth="9.140625" defaultRowHeight="12.75"/>
  <cols>
    <col min="1" max="1" width="3.7109375" style="0" customWidth="1"/>
    <col min="2" max="2" width="1.1484375" style="38" customWidth="1"/>
    <col min="3" max="3" width="37.7109375" style="38" customWidth="1"/>
    <col min="4" max="4" width="4.57421875" style="39" customWidth="1"/>
    <col min="5" max="5" width="3.57421875" style="40" customWidth="1"/>
    <col min="6" max="6" width="7.28125" style="40" customWidth="1"/>
    <col min="7" max="7" width="3.57421875" style="40" customWidth="1"/>
    <col min="8" max="8" width="8.8515625" style="38" customWidth="1"/>
    <col min="9" max="9" width="35.8515625" style="38" customWidth="1"/>
    <col min="10" max="10" width="4.57421875" style="39" customWidth="1"/>
    <col min="11" max="11" width="3.57421875" style="40" customWidth="1"/>
    <col min="12" max="12" width="7.28125" style="40" customWidth="1"/>
    <col min="13" max="13" width="3.57421875" style="40" customWidth="1"/>
    <col min="14" max="14" width="3.140625" style="40" customWidth="1"/>
    <col min="15" max="15" width="1.1484375" style="38" customWidth="1"/>
    <col min="16" max="16" width="8.8515625" style="38" customWidth="1"/>
  </cols>
  <sheetData>
    <row r="1" spans="4:14" s="38" customFormat="1" ht="15" thickBot="1">
      <c r="D1" s="39"/>
      <c r="E1" s="40"/>
      <c r="F1" s="40"/>
      <c r="G1" s="40"/>
      <c r="J1" s="39"/>
      <c r="K1" s="40"/>
      <c r="L1" s="40"/>
      <c r="M1" s="40"/>
      <c r="N1" s="40"/>
    </row>
    <row r="2" spans="2:15" s="38" customFormat="1" ht="6" customHeight="1">
      <c r="B2" s="41"/>
      <c r="C2" s="42"/>
      <c r="D2" s="42"/>
      <c r="E2" s="43"/>
      <c r="F2" s="43"/>
      <c r="G2" s="43"/>
      <c r="H2" s="42"/>
      <c r="I2" s="42"/>
      <c r="J2" s="42"/>
      <c r="K2" s="43"/>
      <c r="L2" s="43"/>
      <c r="M2" s="43"/>
      <c r="N2" s="43"/>
      <c r="O2" s="44"/>
    </row>
    <row r="3" spans="2:15" s="38" customFormat="1" ht="13.9" customHeight="1">
      <c r="B3" s="45"/>
      <c r="C3" s="67" t="s">
        <v>204</v>
      </c>
      <c r="D3" s="67"/>
      <c r="E3" s="67"/>
      <c r="F3" s="67"/>
      <c r="G3" s="67"/>
      <c r="H3" s="39"/>
      <c r="I3" s="156" t="s">
        <v>205</v>
      </c>
      <c r="J3" s="67"/>
      <c r="K3" s="67"/>
      <c r="L3" s="67"/>
      <c r="M3" s="67"/>
      <c r="N3" s="46"/>
      <c r="O3" s="47"/>
    </row>
    <row r="4" spans="2:15" s="38" customFormat="1" ht="18.6" customHeight="1">
      <c r="B4" s="45"/>
      <c r="C4" s="39" t="s">
        <v>143</v>
      </c>
      <c r="D4" s="48"/>
      <c r="E4" s="49" t="s">
        <v>144</v>
      </c>
      <c r="F4" s="49"/>
      <c r="G4" s="49" t="s">
        <v>145</v>
      </c>
      <c r="H4" s="50"/>
      <c r="I4" s="39" t="s">
        <v>143</v>
      </c>
      <c r="J4" s="48"/>
      <c r="K4" s="49" t="s">
        <v>144</v>
      </c>
      <c r="L4" s="49"/>
      <c r="M4" s="49" t="s">
        <v>145</v>
      </c>
      <c r="N4" s="49"/>
      <c r="O4" s="47"/>
    </row>
    <row r="5" spans="2:15" s="38" customFormat="1" ht="12.75">
      <c r="B5" s="45"/>
      <c r="C5" s="39"/>
      <c r="D5" s="51"/>
      <c r="E5" s="52"/>
      <c r="F5" s="51"/>
      <c r="G5" s="52"/>
      <c r="H5" s="39"/>
      <c r="I5" s="39"/>
      <c r="J5" s="39"/>
      <c r="K5" s="52"/>
      <c r="L5" s="51"/>
      <c r="M5" s="52"/>
      <c r="N5" s="51"/>
      <c r="O5" s="47"/>
    </row>
    <row r="6" spans="2:15" s="38" customFormat="1" ht="12.75">
      <c r="B6" s="45"/>
      <c r="C6" s="53"/>
      <c r="D6" s="39"/>
      <c r="E6" s="54"/>
      <c r="F6" s="49"/>
      <c r="G6" s="54"/>
      <c r="H6" s="39"/>
      <c r="I6" s="53"/>
      <c r="J6" s="39"/>
      <c r="K6" s="54"/>
      <c r="L6" s="49"/>
      <c r="M6" s="54"/>
      <c r="N6" s="49"/>
      <c r="O6" s="47"/>
    </row>
    <row r="7" spans="2:15" s="38" customFormat="1" ht="12.75">
      <c r="B7" s="45"/>
      <c r="C7" s="55"/>
      <c r="D7" s="39"/>
      <c r="E7" s="49"/>
      <c r="F7" s="49"/>
      <c r="G7" s="49"/>
      <c r="H7" s="39"/>
      <c r="I7" s="56"/>
      <c r="J7" s="39"/>
      <c r="K7" s="49"/>
      <c r="L7" s="49"/>
      <c r="M7" s="49"/>
      <c r="N7" s="49"/>
      <c r="O7" s="47"/>
    </row>
    <row r="8" spans="2:15" s="38" customFormat="1" ht="12.75">
      <c r="B8" s="45"/>
      <c r="C8" s="53"/>
      <c r="D8" s="39"/>
      <c r="E8" s="54"/>
      <c r="F8" s="49"/>
      <c r="G8" s="54"/>
      <c r="H8" s="39"/>
      <c r="I8" s="57"/>
      <c r="J8" s="39"/>
      <c r="K8" s="54"/>
      <c r="L8" s="49"/>
      <c r="M8" s="54"/>
      <c r="N8" s="49"/>
      <c r="O8" s="47"/>
    </row>
    <row r="9" spans="2:15" s="38" customFormat="1" ht="12.75">
      <c r="B9" s="45"/>
      <c r="C9" s="39"/>
      <c r="D9" s="39"/>
      <c r="E9" s="49"/>
      <c r="F9" s="49"/>
      <c r="G9" s="49"/>
      <c r="H9" s="39"/>
      <c r="I9" s="39"/>
      <c r="J9" s="39"/>
      <c r="K9" s="49"/>
      <c r="L9" s="49"/>
      <c r="M9" s="49"/>
      <c r="N9" s="49"/>
      <c r="O9" s="47"/>
    </row>
    <row r="10" spans="2:15" s="38" customFormat="1" ht="12.75">
      <c r="B10" s="45"/>
      <c r="C10" s="53"/>
      <c r="D10" s="39"/>
      <c r="E10" s="54"/>
      <c r="F10" s="49"/>
      <c r="G10" s="54"/>
      <c r="H10" s="39"/>
      <c r="I10" s="58"/>
      <c r="J10" s="39"/>
      <c r="K10" s="54"/>
      <c r="L10" s="49"/>
      <c r="M10" s="54"/>
      <c r="N10" s="49"/>
      <c r="O10" s="47"/>
    </row>
    <row r="11" spans="2:15" s="38" customFormat="1" ht="12.75">
      <c r="B11" s="45"/>
      <c r="C11" s="39"/>
      <c r="D11" s="51"/>
      <c r="E11" s="52"/>
      <c r="F11" s="51"/>
      <c r="G11" s="52"/>
      <c r="H11" s="39"/>
      <c r="I11" s="39"/>
      <c r="J11" s="39"/>
      <c r="K11" s="52"/>
      <c r="L11" s="51"/>
      <c r="M11" s="52"/>
      <c r="N11" s="51"/>
      <c r="O11" s="47"/>
    </row>
    <row r="12" spans="2:15" s="38" customFormat="1" ht="12.75">
      <c r="B12" s="45"/>
      <c r="C12" s="53"/>
      <c r="D12" s="39"/>
      <c r="E12" s="54"/>
      <c r="F12" s="49"/>
      <c r="G12" s="54"/>
      <c r="H12" s="39"/>
      <c r="I12" s="59"/>
      <c r="J12" s="39"/>
      <c r="K12" s="49"/>
      <c r="L12" s="49"/>
      <c r="M12" s="49"/>
      <c r="N12" s="49"/>
      <c r="O12" s="47"/>
    </row>
    <row r="13" spans="2:15" s="38" customFormat="1" ht="12.75">
      <c r="B13" s="45"/>
      <c r="C13" s="55"/>
      <c r="D13" s="39"/>
      <c r="E13" s="49"/>
      <c r="F13" s="49"/>
      <c r="G13" s="49"/>
      <c r="H13" s="39"/>
      <c r="I13" s="56"/>
      <c r="J13" s="39"/>
      <c r="K13" s="49"/>
      <c r="L13" s="49"/>
      <c r="M13" s="49"/>
      <c r="N13" s="49"/>
      <c r="O13" s="47"/>
    </row>
    <row r="14" spans="2:15" s="38" customFormat="1" ht="12.75">
      <c r="B14" s="45"/>
      <c r="C14" s="53"/>
      <c r="D14" s="39"/>
      <c r="E14" s="54"/>
      <c r="F14" s="49"/>
      <c r="G14" s="54"/>
      <c r="H14" s="39"/>
      <c r="I14" s="56"/>
      <c r="J14" s="39"/>
      <c r="K14" s="49"/>
      <c r="L14" s="49"/>
      <c r="M14" s="49"/>
      <c r="N14" s="49"/>
      <c r="O14" s="47"/>
    </row>
    <row r="15" spans="2:15" s="38" customFormat="1" ht="12.75">
      <c r="B15" s="45"/>
      <c r="C15" s="39"/>
      <c r="D15" s="39"/>
      <c r="E15" s="49"/>
      <c r="F15" s="49"/>
      <c r="G15" s="49"/>
      <c r="H15" s="39"/>
      <c r="I15" s="39"/>
      <c r="J15" s="39"/>
      <c r="K15" s="49"/>
      <c r="L15" s="49"/>
      <c r="M15" s="49"/>
      <c r="N15" s="49"/>
      <c r="O15" s="47"/>
    </row>
    <row r="16" spans="2:15" s="38" customFormat="1" ht="12.75">
      <c r="B16" s="45"/>
      <c r="C16" s="53"/>
      <c r="D16" s="39"/>
      <c r="E16" s="54"/>
      <c r="F16" s="49"/>
      <c r="G16" s="54"/>
      <c r="H16" s="39"/>
      <c r="I16" s="39"/>
      <c r="J16" s="39"/>
      <c r="K16" s="49"/>
      <c r="L16" s="49"/>
      <c r="M16" s="49"/>
      <c r="N16" s="49"/>
      <c r="O16" s="47"/>
    </row>
    <row r="17" spans="2:15" s="38" customFormat="1" ht="12.75">
      <c r="B17" s="45"/>
      <c r="C17" s="39"/>
      <c r="D17" s="39"/>
      <c r="E17" s="49"/>
      <c r="F17" s="49"/>
      <c r="G17" s="49"/>
      <c r="H17" s="39"/>
      <c r="I17" s="39"/>
      <c r="J17" s="39"/>
      <c r="K17" s="49"/>
      <c r="L17" s="49"/>
      <c r="M17" s="49"/>
      <c r="N17" s="49"/>
      <c r="O17" s="47"/>
    </row>
    <row r="18" spans="2:15" s="38" customFormat="1" ht="27.6" customHeight="1">
      <c r="B18" s="45"/>
      <c r="C18" s="67" t="s">
        <v>203</v>
      </c>
      <c r="D18" s="67"/>
      <c r="E18" s="67"/>
      <c r="F18" s="67"/>
      <c r="G18" s="67"/>
      <c r="H18" s="39"/>
      <c r="I18" s="67"/>
      <c r="J18" s="67"/>
      <c r="K18" s="67"/>
      <c r="L18" s="67"/>
      <c r="M18" s="67"/>
      <c r="N18" s="46"/>
      <c r="O18" s="47"/>
    </row>
    <row r="19" spans="2:15" s="38" customFormat="1" ht="17.45" customHeight="1">
      <c r="B19" s="45"/>
      <c r="C19" s="39" t="s">
        <v>143</v>
      </c>
      <c r="D19" s="48"/>
      <c r="E19" s="49" t="s">
        <v>144</v>
      </c>
      <c r="F19" s="49"/>
      <c r="G19" s="49" t="s">
        <v>145</v>
      </c>
      <c r="H19" s="50"/>
      <c r="I19" s="39"/>
      <c r="J19" s="48"/>
      <c r="K19" s="49"/>
      <c r="L19" s="49"/>
      <c r="M19" s="49"/>
      <c r="N19" s="49"/>
      <c r="O19" s="47"/>
    </row>
    <row r="20" spans="2:15" s="38" customFormat="1" ht="12.75">
      <c r="B20" s="45"/>
      <c r="C20" s="39"/>
      <c r="D20" s="39"/>
      <c r="E20" s="52"/>
      <c r="F20" s="51"/>
      <c r="G20" s="52"/>
      <c r="H20" s="39"/>
      <c r="I20" s="39"/>
      <c r="J20" s="51"/>
      <c r="K20" s="52"/>
      <c r="L20" s="51"/>
      <c r="M20" s="52"/>
      <c r="N20" s="51"/>
      <c r="O20" s="47"/>
    </row>
    <row r="21" spans="2:15" s="38" customFormat="1" ht="12.75">
      <c r="B21" s="45"/>
      <c r="C21" s="53"/>
      <c r="D21" s="39"/>
      <c r="E21" s="54"/>
      <c r="F21" s="49"/>
      <c r="G21" s="54"/>
      <c r="H21" s="39"/>
      <c r="I21" s="59"/>
      <c r="J21" s="39"/>
      <c r="K21" s="49"/>
      <c r="L21" s="49"/>
      <c r="M21" s="49"/>
      <c r="N21" s="49"/>
      <c r="O21" s="47"/>
    </row>
    <row r="22" spans="2:15" s="38" customFormat="1" ht="12.75">
      <c r="B22" s="45"/>
      <c r="C22" s="39"/>
      <c r="D22" s="39"/>
      <c r="E22" s="49"/>
      <c r="F22" s="49"/>
      <c r="G22" s="49"/>
      <c r="H22" s="39"/>
      <c r="I22" s="56"/>
      <c r="J22" s="39"/>
      <c r="K22" s="49"/>
      <c r="L22" s="49"/>
      <c r="M22" s="49"/>
      <c r="N22" s="49"/>
      <c r="O22" s="47"/>
    </row>
    <row r="23" spans="2:15" s="38" customFormat="1" ht="12.75">
      <c r="B23" s="45"/>
      <c r="C23" s="58"/>
      <c r="D23" s="39"/>
      <c r="E23" s="54"/>
      <c r="F23" s="49"/>
      <c r="G23" s="54"/>
      <c r="H23" s="39"/>
      <c r="I23" s="56"/>
      <c r="J23" s="39"/>
      <c r="K23" s="49"/>
      <c r="L23" s="49"/>
      <c r="M23" s="49"/>
      <c r="N23" s="49"/>
      <c r="O23" s="47"/>
    </row>
    <row r="24" spans="2:15" s="38" customFormat="1" ht="12.75">
      <c r="B24" s="45"/>
      <c r="C24" s="39"/>
      <c r="D24" s="39"/>
      <c r="E24" s="49"/>
      <c r="F24" s="49"/>
      <c r="G24" s="49"/>
      <c r="H24" s="39"/>
      <c r="I24" s="39"/>
      <c r="J24" s="39"/>
      <c r="K24" s="49"/>
      <c r="L24" s="49"/>
      <c r="M24" s="49"/>
      <c r="N24" s="49"/>
      <c r="O24" s="47"/>
    </row>
    <row r="25" spans="2:15" s="38" customFormat="1" ht="13.9" customHeight="1">
      <c r="B25" s="45"/>
      <c r="C25" s="58"/>
      <c r="D25" s="39"/>
      <c r="E25" s="54"/>
      <c r="F25" s="49"/>
      <c r="G25" s="54"/>
      <c r="H25" s="39"/>
      <c r="I25" s="60"/>
      <c r="J25" s="39"/>
      <c r="K25" s="61"/>
      <c r="L25" s="49"/>
      <c r="M25" s="49"/>
      <c r="N25" s="49"/>
      <c r="O25" s="47"/>
    </row>
    <row r="26" spans="2:15" s="38" customFormat="1" ht="6" customHeight="1" thickBot="1">
      <c r="B26" s="62"/>
      <c r="C26" s="63"/>
      <c r="D26" s="63"/>
      <c r="E26" s="64"/>
      <c r="F26" s="64"/>
      <c r="G26" s="64"/>
      <c r="H26" s="63"/>
      <c r="I26" s="63"/>
      <c r="J26" s="63"/>
      <c r="K26" s="64"/>
      <c r="L26" s="64"/>
      <c r="M26" s="64"/>
      <c r="N26" s="64"/>
      <c r="O26" s="65"/>
    </row>
    <row r="27" spans="4:14" s="38" customFormat="1" ht="12.75">
      <c r="D27" s="39"/>
      <c r="E27" s="40"/>
      <c r="F27" s="40"/>
      <c r="G27" s="40"/>
      <c r="I27" s="39"/>
      <c r="J27" s="39"/>
      <c r="K27" s="49"/>
      <c r="L27" s="49"/>
      <c r="M27" s="49"/>
      <c r="N27" s="49"/>
    </row>
    <row r="28" spans="2:15" s="38" customFormat="1" ht="16.5">
      <c r="B28" s="66"/>
      <c r="C28" s="68"/>
      <c r="D28" s="39"/>
      <c r="E28" s="40"/>
      <c r="F28" s="40"/>
      <c r="G28" s="40"/>
      <c r="I28" s="60"/>
      <c r="J28" s="39"/>
      <c r="K28" s="40"/>
      <c r="L28" s="40"/>
      <c r="M28" s="40"/>
      <c r="N28" s="40"/>
      <c r="O28" s="66"/>
    </row>
    <row r="29" spans="3:14" s="38" customFormat="1" ht="12.75">
      <c r="C29" s="68"/>
      <c r="D29" s="39"/>
      <c r="E29" s="40"/>
      <c r="F29" s="40"/>
      <c r="G29" s="40"/>
      <c r="I29" s="60"/>
      <c r="J29" s="39"/>
      <c r="K29" s="40"/>
      <c r="L29" s="40"/>
      <c r="M29" s="40"/>
      <c r="N29" s="40"/>
    </row>
    <row r="30" spans="3:14" s="38" customFormat="1" ht="12.75">
      <c r="C30" s="68"/>
      <c r="D30" s="39"/>
      <c r="E30" s="40"/>
      <c r="F30" s="40"/>
      <c r="G30" s="40"/>
      <c r="J30" s="39"/>
      <c r="K30" s="40"/>
      <c r="L30" s="40"/>
      <c r="M30" s="40"/>
      <c r="N30" s="40"/>
    </row>
  </sheetData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workbookViewId="0" topLeftCell="A4">
      <selection activeCell="I7" sqref="I7"/>
    </sheetView>
  </sheetViews>
  <sheetFormatPr defaultColWidth="9.140625" defaultRowHeight="12.75"/>
  <cols>
    <col min="1" max="1" width="3.00390625" style="0" customWidth="1"/>
    <col min="2" max="2" width="1.1484375" style="38" customWidth="1"/>
    <col min="3" max="3" width="37.7109375" style="38" customWidth="1"/>
    <col min="4" max="4" width="4.57421875" style="39" customWidth="1"/>
    <col min="5" max="5" width="3.57421875" style="40" customWidth="1"/>
    <col min="6" max="6" width="7.28125" style="40" customWidth="1"/>
    <col min="7" max="7" width="3.57421875" style="40" customWidth="1"/>
    <col min="8" max="8" width="8.8515625" style="38" customWidth="1"/>
    <col min="9" max="9" width="35.8515625" style="38" customWidth="1"/>
    <col min="10" max="10" width="4.57421875" style="39" customWidth="1"/>
    <col min="11" max="11" width="3.57421875" style="40" customWidth="1"/>
    <col min="12" max="12" width="7.28125" style="40" customWidth="1"/>
    <col min="13" max="13" width="3.57421875" style="40" customWidth="1"/>
    <col min="14" max="14" width="3.140625" style="40" customWidth="1"/>
    <col min="15" max="15" width="1.1484375" style="38" customWidth="1"/>
    <col min="16" max="16" width="8.8515625" style="38" customWidth="1"/>
  </cols>
  <sheetData>
    <row r="1" spans="4:14" s="38" customFormat="1" ht="15" thickBot="1">
      <c r="D1" s="39"/>
      <c r="E1" s="40"/>
      <c r="F1" s="40"/>
      <c r="G1" s="40"/>
      <c r="J1" s="39"/>
      <c r="K1" s="40"/>
      <c r="L1" s="40"/>
      <c r="M1" s="40"/>
      <c r="N1" s="40"/>
    </row>
    <row r="2" spans="2:15" s="38" customFormat="1" ht="6" customHeight="1">
      <c r="B2" s="41"/>
      <c r="C2" s="42"/>
      <c r="D2" s="42"/>
      <c r="E2" s="43"/>
      <c r="F2" s="43"/>
      <c r="G2" s="43"/>
      <c r="H2" s="42"/>
      <c r="I2" s="42"/>
      <c r="J2" s="42"/>
      <c r="K2" s="43"/>
      <c r="L2" s="43"/>
      <c r="M2" s="43"/>
      <c r="N2" s="43"/>
      <c r="O2" s="44"/>
    </row>
    <row r="3" spans="2:15" s="38" customFormat="1" ht="13.9" customHeight="1">
      <c r="B3" s="45"/>
      <c r="C3" s="67" t="s">
        <v>204</v>
      </c>
      <c r="D3" s="67"/>
      <c r="E3" s="67"/>
      <c r="F3" s="67"/>
      <c r="G3" s="67"/>
      <c r="H3" s="39"/>
      <c r="I3" s="156" t="s">
        <v>205</v>
      </c>
      <c r="J3" s="67"/>
      <c r="K3" s="67"/>
      <c r="L3" s="67"/>
      <c r="M3" s="67"/>
      <c r="N3" s="46"/>
      <c r="O3" s="47"/>
    </row>
    <row r="4" spans="2:15" s="38" customFormat="1" ht="18.6" customHeight="1">
      <c r="B4" s="45"/>
      <c r="C4" s="39" t="s">
        <v>143</v>
      </c>
      <c r="D4" s="48"/>
      <c r="E4" s="49" t="s">
        <v>144</v>
      </c>
      <c r="F4" s="49"/>
      <c r="G4" s="49" t="s">
        <v>145</v>
      </c>
      <c r="H4" s="50"/>
      <c r="I4" s="39" t="s">
        <v>143</v>
      </c>
      <c r="J4" s="48"/>
      <c r="K4" s="49" t="s">
        <v>144</v>
      </c>
      <c r="L4" s="49"/>
      <c r="M4" s="49" t="s">
        <v>145</v>
      </c>
      <c r="N4" s="49"/>
      <c r="O4" s="47"/>
    </row>
    <row r="5" spans="2:15" s="38" customFormat="1" ht="12.75">
      <c r="B5" s="45"/>
      <c r="C5" s="39"/>
      <c r="D5" s="51"/>
      <c r="E5" s="52"/>
      <c r="F5" s="51"/>
      <c r="G5" s="52"/>
      <c r="H5" s="39"/>
      <c r="I5" s="39"/>
      <c r="J5" s="39"/>
      <c r="K5" s="52"/>
      <c r="L5" s="51"/>
      <c r="M5" s="52"/>
      <c r="N5" s="51"/>
      <c r="O5" s="47"/>
    </row>
    <row r="6" spans="2:15" s="38" customFormat="1" ht="12.75">
      <c r="B6" s="45"/>
      <c r="C6" s="53" t="str">
        <f>'Best buy bs'!D8</f>
        <v>Cash and cash equivalents</v>
      </c>
      <c r="D6" s="39"/>
      <c r="E6" s="54" t="s">
        <v>178</v>
      </c>
      <c r="F6" s="49"/>
      <c r="G6" s="54"/>
      <c r="H6" s="39"/>
      <c r="I6" s="53" t="str">
        <f>'best buy scoe'!C33</f>
        <v>Net (loss) earnings</v>
      </c>
      <c r="J6" s="39"/>
      <c r="K6" s="54" t="s">
        <v>178</v>
      </c>
      <c r="L6" s="49"/>
      <c r="M6" s="54"/>
      <c r="N6" s="49"/>
      <c r="O6" s="47"/>
    </row>
    <row r="7" spans="2:15" s="38" customFormat="1" ht="12.75">
      <c r="B7" s="45"/>
      <c r="C7" s="55"/>
      <c r="D7" s="39"/>
      <c r="E7" s="49"/>
      <c r="F7" s="49"/>
      <c r="G7" s="49"/>
      <c r="H7" s="39"/>
      <c r="I7" s="56"/>
      <c r="J7" s="39"/>
      <c r="K7" s="49"/>
      <c r="L7" s="49"/>
      <c r="M7" s="49"/>
      <c r="N7" s="49"/>
      <c r="O7" s="47"/>
    </row>
    <row r="8" spans="2:15" s="38" customFormat="1" ht="12.75">
      <c r="B8" s="45"/>
      <c r="C8" s="53" t="str">
        <f>'Best buy bs'!D11</f>
        <v>Merchandise inventories</v>
      </c>
      <c r="D8" s="39"/>
      <c r="E8" s="54"/>
      <c r="F8" s="49"/>
      <c r="G8" s="54" t="s">
        <v>178</v>
      </c>
      <c r="H8" s="39"/>
      <c r="I8" s="57"/>
      <c r="J8" s="39"/>
      <c r="K8" s="54"/>
      <c r="L8" s="49"/>
      <c r="M8" s="54"/>
      <c r="N8" s="49"/>
      <c r="O8" s="47"/>
    </row>
    <row r="9" spans="2:15" s="38" customFormat="1" ht="12.75">
      <c r="B9" s="45"/>
      <c r="C9" s="39"/>
      <c r="D9" s="39"/>
      <c r="E9" s="49"/>
      <c r="F9" s="49"/>
      <c r="G9" s="49"/>
      <c r="H9" s="39"/>
      <c r="I9" s="149"/>
      <c r="J9" s="39"/>
      <c r="K9" s="49"/>
      <c r="L9" s="49"/>
      <c r="M9" s="49"/>
      <c r="N9" s="49"/>
      <c r="O9" s="47"/>
    </row>
    <row r="10" spans="2:15" s="38" customFormat="1" ht="12.75">
      <c r="B10" s="45"/>
      <c r="C10" s="53" t="str">
        <f>'Best buy bs'!D34</f>
        <v>Accrued liabilities</v>
      </c>
      <c r="D10" s="39"/>
      <c r="E10" s="54" t="s">
        <v>178</v>
      </c>
      <c r="F10" s="49"/>
      <c r="G10" s="54"/>
      <c r="H10" s="39"/>
      <c r="I10" s="58"/>
      <c r="J10" s="39"/>
      <c r="K10" s="54"/>
      <c r="L10" s="49"/>
      <c r="M10" s="54"/>
      <c r="N10" s="49"/>
      <c r="O10" s="47"/>
    </row>
    <row r="11" spans="2:15" s="38" customFormat="1" ht="12.75">
      <c r="B11" s="45"/>
      <c r="C11" s="39"/>
      <c r="D11" s="51"/>
      <c r="E11" s="52"/>
      <c r="F11" s="51"/>
      <c r="G11" s="52"/>
      <c r="H11" s="39"/>
      <c r="I11" s="39"/>
      <c r="J11" s="39"/>
      <c r="K11" s="52"/>
      <c r="L11" s="51"/>
      <c r="M11" s="52"/>
      <c r="N11" s="51"/>
      <c r="O11" s="47"/>
    </row>
    <row r="12" spans="2:15" s="38" customFormat="1" ht="12.75">
      <c r="B12" s="45"/>
      <c r="C12" s="53" t="str">
        <f>'Best buy bs'!C39</f>
        <v>Long-Term Liabilities</v>
      </c>
      <c r="D12" s="39"/>
      <c r="E12" s="54" t="s">
        <v>178</v>
      </c>
      <c r="F12" s="49"/>
      <c r="G12" s="54"/>
      <c r="H12" s="39"/>
      <c r="I12" s="59"/>
      <c r="J12" s="39"/>
      <c r="K12" s="49"/>
      <c r="L12" s="49"/>
      <c r="M12" s="49"/>
      <c r="N12" s="49"/>
      <c r="O12" s="47"/>
    </row>
    <row r="13" spans="2:15" s="38" customFormat="1" ht="12.75">
      <c r="B13" s="45"/>
      <c r="C13" s="55"/>
      <c r="D13" s="39"/>
      <c r="E13" s="49"/>
      <c r="F13" s="49"/>
      <c r="G13" s="49"/>
      <c r="H13" s="39"/>
      <c r="I13" s="56"/>
      <c r="J13" s="39"/>
      <c r="K13" s="49"/>
      <c r="L13" s="49"/>
      <c r="M13" s="49"/>
      <c r="N13" s="49"/>
      <c r="O13" s="47"/>
    </row>
    <row r="14" spans="2:15" s="38" customFormat="1" ht="12.75">
      <c r="B14" s="45"/>
      <c r="C14" s="53" t="str">
        <f>'Best buy bs'!D47</f>
        <v>Retained earnings</v>
      </c>
      <c r="D14" s="39"/>
      <c r="E14" s="54" t="s">
        <v>178</v>
      </c>
      <c r="F14" s="49"/>
      <c r="G14" s="54"/>
      <c r="H14" s="39"/>
      <c r="I14" s="56"/>
      <c r="J14" s="39"/>
      <c r="K14" s="49"/>
      <c r="L14" s="49"/>
      <c r="M14" s="49"/>
      <c r="N14" s="49"/>
      <c r="O14" s="47"/>
    </row>
    <row r="15" spans="2:15" s="38" customFormat="1" ht="12.75" hidden="1">
      <c r="B15" s="45"/>
      <c r="C15" s="39"/>
      <c r="D15" s="39"/>
      <c r="E15" s="49"/>
      <c r="F15" s="49"/>
      <c r="G15" s="49"/>
      <c r="H15" s="39"/>
      <c r="I15" s="39"/>
      <c r="J15" s="39"/>
      <c r="K15" s="49"/>
      <c r="L15" s="49"/>
      <c r="M15" s="49"/>
      <c r="N15" s="49"/>
      <c r="O15" s="47"/>
    </row>
    <row r="16" spans="2:15" s="38" customFormat="1" ht="12.75" hidden="1">
      <c r="B16" s="45"/>
      <c r="C16" s="53"/>
      <c r="D16" s="39"/>
      <c r="E16" s="54"/>
      <c r="F16" s="49"/>
      <c r="G16" s="54"/>
      <c r="H16" s="39"/>
      <c r="I16" s="39"/>
      <c r="J16" s="39"/>
      <c r="K16" s="49"/>
      <c r="L16" s="49"/>
      <c r="M16" s="49"/>
      <c r="N16" s="49"/>
      <c r="O16" s="47"/>
    </row>
    <row r="17" spans="2:15" s="38" customFormat="1" ht="12.75">
      <c r="B17" s="45"/>
      <c r="C17" s="39"/>
      <c r="D17" s="39"/>
      <c r="E17" s="49"/>
      <c r="F17" s="49"/>
      <c r="G17" s="49"/>
      <c r="H17" s="39"/>
      <c r="I17" s="39"/>
      <c r="J17" s="39"/>
      <c r="K17" s="49"/>
      <c r="L17" s="49"/>
      <c r="M17" s="49"/>
      <c r="N17" s="49"/>
      <c r="O17" s="47"/>
    </row>
    <row r="18" spans="2:15" s="38" customFormat="1" ht="27.6" customHeight="1">
      <c r="B18" s="45"/>
      <c r="C18" s="67" t="s">
        <v>203</v>
      </c>
      <c r="D18" s="67"/>
      <c r="E18" s="67"/>
      <c r="F18" s="67"/>
      <c r="G18" s="67"/>
      <c r="H18" s="39"/>
      <c r="I18" s="67"/>
      <c r="J18" s="67"/>
      <c r="K18" s="67"/>
      <c r="L18" s="67"/>
      <c r="M18" s="67"/>
      <c r="N18" s="46"/>
      <c r="O18" s="47"/>
    </row>
    <row r="19" spans="2:15" s="38" customFormat="1" ht="17.45" customHeight="1">
      <c r="B19" s="45"/>
      <c r="C19" s="39" t="s">
        <v>143</v>
      </c>
      <c r="D19" s="48"/>
      <c r="E19" s="49" t="s">
        <v>144</v>
      </c>
      <c r="F19" s="49"/>
      <c r="G19" s="49" t="s">
        <v>145</v>
      </c>
      <c r="H19" s="50"/>
      <c r="I19" s="39"/>
      <c r="J19" s="48"/>
      <c r="K19" s="49"/>
      <c r="L19" s="49"/>
      <c r="M19" s="49"/>
      <c r="N19" s="49"/>
      <c r="O19" s="47"/>
    </row>
    <row r="20" spans="2:15" s="38" customFormat="1" ht="12.75">
      <c r="B20" s="45"/>
      <c r="C20" s="39"/>
      <c r="D20" s="39"/>
      <c r="E20" s="52"/>
      <c r="F20" s="51"/>
      <c r="G20" s="52"/>
      <c r="H20" s="39"/>
      <c r="I20" s="39"/>
      <c r="J20" s="51"/>
      <c r="K20" s="52"/>
      <c r="L20" s="51"/>
      <c r="M20" s="52"/>
      <c r="N20" s="51"/>
      <c r="O20" s="47"/>
    </row>
    <row r="21" spans="2:15" s="38" customFormat="1" ht="12.75">
      <c r="B21" s="45"/>
      <c r="C21" s="53" t="str">
        <f>'Best buy is'!C7</f>
        <v>Revenue</v>
      </c>
      <c r="D21" s="39"/>
      <c r="E21" s="54" t="s">
        <v>178</v>
      </c>
      <c r="F21" s="49"/>
      <c r="G21" s="54"/>
      <c r="H21" s="39"/>
      <c r="I21" s="59"/>
      <c r="J21" s="39"/>
      <c r="K21" s="49"/>
      <c r="L21" s="49"/>
      <c r="M21" s="49"/>
      <c r="N21" s="49"/>
      <c r="O21" s="47"/>
    </row>
    <row r="22" spans="2:15" s="38" customFormat="1" ht="12.75">
      <c r="B22" s="45"/>
      <c r="C22" s="39"/>
      <c r="D22" s="39"/>
      <c r="E22" s="49"/>
      <c r="F22" s="49"/>
      <c r="G22" s="49"/>
      <c r="H22" s="39"/>
      <c r="I22" s="56"/>
      <c r="J22" s="39"/>
      <c r="K22" s="49"/>
      <c r="L22" s="49"/>
      <c r="M22" s="49"/>
      <c r="N22" s="49"/>
      <c r="O22" s="47"/>
    </row>
    <row r="23" spans="2:15" s="38" customFormat="1" ht="12.75">
      <c r="B23" s="45"/>
      <c r="C23" s="53" t="str">
        <f>'Best buy is'!C8</f>
        <v>Cost of goods sold</v>
      </c>
      <c r="D23" s="39"/>
      <c r="E23" s="54" t="s">
        <v>206</v>
      </c>
      <c r="F23" s="49"/>
      <c r="G23" s="54"/>
      <c r="H23" s="39"/>
      <c r="I23" s="56"/>
      <c r="J23" s="39"/>
      <c r="K23" s="49"/>
      <c r="L23" s="49"/>
      <c r="M23" s="49"/>
      <c r="N23" s="49"/>
      <c r="O23" s="47"/>
    </row>
    <row r="24" spans="2:15" s="38" customFormat="1" ht="12.75">
      <c r="B24" s="45"/>
      <c r="C24" s="149" t="s">
        <v>188</v>
      </c>
      <c r="D24" s="39"/>
      <c r="E24" s="49"/>
      <c r="F24" s="49"/>
      <c r="G24" s="49"/>
      <c r="H24" s="39"/>
      <c r="I24" s="39"/>
      <c r="J24" s="39"/>
      <c r="K24" s="49"/>
      <c r="L24" s="49"/>
      <c r="M24" s="49"/>
      <c r="N24" s="49"/>
      <c r="O24" s="47"/>
    </row>
    <row r="25" spans="2:15" s="38" customFormat="1" ht="13.9" customHeight="1">
      <c r="B25" s="45"/>
      <c r="C25" s="58"/>
      <c r="D25" s="39"/>
      <c r="E25" s="54"/>
      <c r="F25" s="49"/>
      <c r="G25" s="54"/>
      <c r="H25" s="39"/>
      <c r="I25" s="60"/>
      <c r="J25" s="39"/>
      <c r="K25" s="61"/>
      <c r="L25" s="49"/>
      <c r="M25" s="49"/>
      <c r="N25" s="49"/>
      <c r="O25" s="47"/>
    </row>
    <row r="26" spans="2:15" s="38" customFormat="1" ht="6" customHeight="1" thickBot="1">
      <c r="B26" s="62"/>
      <c r="C26" s="63"/>
      <c r="D26" s="63"/>
      <c r="E26" s="64"/>
      <c r="F26" s="64"/>
      <c r="G26" s="64"/>
      <c r="H26" s="63"/>
      <c r="I26" s="63"/>
      <c r="J26" s="63"/>
      <c r="K26" s="64"/>
      <c r="L26" s="64"/>
      <c r="M26" s="64"/>
      <c r="N26" s="64"/>
      <c r="O26" s="65"/>
    </row>
    <row r="27" spans="4:14" s="38" customFormat="1" ht="12.75">
      <c r="D27" s="39"/>
      <c r="E27" s="40"/>
      <c r="F27" s="40"/>
      <c r="G27" s="40"/>
      <c r="I27" s="39"/>
      <c r="J27" s="39"/>
      <c r="K27" s="49"/>
      <c r="L27" s="49"/>
      <c r="M27" s="49"/>
      <c r="N27" s="49"/>
    </row>
    <row r="28" spans="2:15" s="38" customFormat="1" ht="16.5">
      <c r="B28" s="66"/>
      <c r="C28" s="68"/>
      <c r="D28" s="39"/>
      <c r="E28" s="40"/>
      <c r="F28" s="40"/>
      <c r="G28" s="40"/>
      <c r="I28" s="60"/>
      <c r="J28" s="39"/>
      <c r="K28" s="40"/>
      <c r="L28" s="40"/>
      <c r="M28" s="40"/>
      <c r="N28" s="40"/>
      <c r="O28" s="66"/>
    </row>
    <row r="29" spans="3:14" s="38" customFormat="1" ht="12.75">
      <c r="C29" s="68"/>
      <c r="D29" s="39"/>
      <c r="E29" s="40"/>
      <c r="F29" s="40"/>
      <c r="G29" s="40"/>
      <c r="J29" s="39"/>
      <c r="K29" s="40"/>
      <c r="L29" s="40"/>
      <c r="M29" s="40"/>
      <c r="N29" s="40"/>
    </row>
  </sheetData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324"/>
  <sheetViews>
    <sheetView workbookViewId="0" topLeftCell="A16">
      <selection activeCell="E69" sqref="E69"/>
    </sheetView>
  </sheetViews>
  <sheetFormatPr defaultColWidth="8.8515625" defaultRowHeight="12.75"/>
  <cols>
    <col min="1" max="1" width="2.421875" style="71" customWidth="1"/>
    <col min="2" max="2" width="1.421875" style="69" customWidth="1"/>
    <col min="3" max="3" width="1.421875" style="70" customWidth="1"/>
    <col min="4" max="4" width="1.8515625" style="69" customWidth="1"/>
    <col min="5" max="5" width="57.28125" style="69" customWidth="1"/>
    <col min="6" max="6" width="10.7109375" style="69" customWidth="1"/>
    <col min="7" max="7" width="1.28515625" style="69" customWidth="1"/>
    <col min="8" max="8" width="10.7109375" style="69" customWidth="1"/>
    <col min="9" max="10" width="1.28515625" style="71" customWidth="1"/>
    <col min="11" max="50" width="8.8515625" style="71" customWidth="1"/>
    <col min="51" max="16384" width="8.8515625" style="69" customWidth="1"/>
  </cols>
  <sheetData>
    <row r="1" spans="2:8" ht="6" customHeight="1">
      <c r="B1" s="71"/>
      <c r="C1" s="73"/>
      <c r="D1" s="71"/>
      <c r="E1" s="71"/>
      <c r="F1" s="71"/>
      <c r="G1" s="71"/>
      <c r="H1" s="71"/>
    </row>
    <row r="2" spans="2:8" ht="15.75">
      <c r="B2" s="71"/>
      <c r="C2" s="72" t="s">
        <v>0</v>
      </c>
      <c r="D2" s="71"/>
      <c r="E2" s="71"/>
      <c r="F2" s="71"/>
      <c r="G2" s="71"/>
      <c r="H2" s="71"/>
    </row>
    <row r="3" spans="2:8" ht="6" customHeight="1">
      <c r="B3" s="71"/>
      <c r="C3" s="73"/>
      <c r="D3" s="71"/>
      <c r="E3" s="71"/>
      <c r="F3" s="71"/>
      <c r="G3" s="71"/>
      <c r="H3" s="71"/>
    </row>
    <row r="4" spans="2:8" ht="12.75">
      <c r="B4" s="71"/>
      <c r="C4" s="73" t="s">
        <v>146</v>
      </c>
      <c r="D4" s="71"/>
      <c r="E4" s="71"/>
      <c r="F4" s="71"/>
      <c r="G4" s="71"/>
      <c r="H4" s="71"/>
    </row>
    <row r="5" spans="2:10" ht="36.75">
      <c r="B5" s="71"/>
      <c r="C5" s="94" t="s">
        <v>147</v>
      </c>
      <c r="D5" s="74"/>
      <c r="E5" s="74"/>
      <c r="F5" s="75" t="s">
        <v>148</v>
      </c>
      <c r="G5" s="76"/>
      <c r="H5" s="75" t="s">
        <v>149</v>
      </c>
      <c r="I5" s="77"/>
      <c r="J5" s="77"/>
    </row>
    <row r="6" spans="2:10" ht="12.75">
      <c r="B6" s="71"/>
      <c r="C6" s="78" t="s">
        <v>10</v>
      </c>
      <c r="D6" s="71"/>
      <c r="E6" s="71"/>
      <c r="F6" s="79" t="s">
        <v>6</v>
      </c>
      <c r="G6" s="79"/>
      <c r="H6" s="79" t="s">
        <v>6</v>
      </c>
      <c r="I6" s="79"/>
      <c r="J6" s="79"/>
    </row>
    <row r="7" spans="2:10" ht="12.75">
      <c r="B7" s="71"/>
      <c r="C7" s="78" t="s">
        <v>11</v>
      </c>
      <c r="D7" s="71"/>
      <c r="E7" s="71"/>
      <c r="F7" s="79" t="s">
        <v>6</v>
      </c>
      <c r="G7" s="79"/>
      <c r="H7" s="79" t="s">
        <v>6</v>
      </c>
      <c r="I7" s="79"/>
      <c r="J7" s="79"/>
    </row>
    <row r="8" spans="2:10" ht="12.75">
      <c r="B8" s="71"/>
      <c r="C8" s="73"/>
      <c r="D8" s="80" t="s">
        <v>12</v>
      </c>
      <c r="E8" s="80"/>
      <c r="F8" s="81">
        <v>1199</v>
      </c>
      <c r="G8" s="81"/>
      <c r="H8" s="81">
        <v>1103</v>
      </c>
      <c r="I8" s="82"/>
      <c r="J8" s="82"/>
    </row>
    <row r="9" spans="2:10" ht="12.75">
      <c r="B9" s="71"/>
      <c r="C9" s="92"/>
      <c r="D9" s="88" t="s">
        <v>13</v>
      </c>
      <c r="E9" s="88"/>
      <c r="F9" s="89" t="s">
        <v>209</v>
      </c>
      <c r="G9" s="89"/>
      <c r="H9" s="89">
        <v>22</v>
      </c>
      <c r="I9" s="79"/>
      <c r="J9" s="79"/>
    </row>
    <row r="10" spans="2:10" ht="12.75">
      <c r="B10" s="71"/>
      <c r="C10" s="73"/>
      <c r="D10" s="80" t="s">
        <v>14</v>
      </c>
      <c r="E10" s="80"/>
      <c r="F10" s="83">
        <v>2288</v>
      </c>
      <c r="G10" s="83"/>
      <c r="H10" s="83">
        <v>2348</v>
      </c>
      <c r="I10" s="82"/>
      <c r="J10" s="82"/>
    </row>
    <row r="11" spans="2:10" ht="12.75">
      <c r="B11" s="71"/>
      <c r="C11" s="92"/>
      <c r="D11" s="88" t="s">
        <v>15</v>
      </c>
      <c r="E11" s="88"/>
      <c r="F11" s="89">
        <v>5731</v>
      </c>
      <c r="G11" s="89"/>
      <c r="H11" s="89">
        <v>5897</v>
      </c>
      <c r="I11" s="79"/>
      <c r="J11" s="79"/>
    </row>
    <row r="12" spans="2:10" ht="12.75">
      <c r="B12" s="71"/>
      <c r="C12" s="73"/>
      <c r="D12" s="80" t="s">
        <v>16</v>
      </c>
      <c r="E12" s="80"/>
      <c r="F12" s="84">
        <v>1079</v>
      </c>
      <c r="G12" s="83"/>
      <c r="H12" s="84">
        <v>1103</v>
      </c>
      <c r="I12" s="82"/>
      <c r="J12" s="82"/>
    </row>
    <row r="13" spans="2:10" ht="12.75">
      <c r="B13" s="71"/>
      <c r="C13" s="92"/>
      <c r="D13" s="88" t="s">
        <v>17</v>
      </c>
      <c r="E13" s="88"/>
      <c r="F13" s="89">
        <f>SUM(F8:F12)</f>
        <v>10297</v>
      </c>
      <c r="G13" s="89"/>
      <c r="H13" s="89">
        <f>SUM(H8:H12)</f>
        <v>10473</v>
      </c>
      <c r="I13" s="79"/>
      <c r="J13" s="79"/>
    </row>
    <row r="14" spans="2:10" ht="12.75">
      <c r="B14" s="71"/>
      <c r="C14" s="78" t="s">
        <v>18</v>
      </c>
      <c r="D14" s="71"/>
      <c r="E14" s="71"/>
      <c r="F14" s="83" t="s">
        <v>6</v>
      </c>
      <c r="G14" s="83"/>
      <c r="H14" s="83" t="s">
        <v>6</v>
      </c>
      <c r="I14" s="79"/>
      <c r="J14" s="79"/>
    </row>
    <row r="15" spans="2:10" ht="12.75">
      <c r="B15" s="71"/>
      <c r="C15" s="92"/>
      <c r="D15" s="88" t="s">
        <v>19</v>
      </c>
      <c r="E15" s="88"/>
      <c r="F15" s="89">
        <v>775</v>
      </c>
      <c r="G15" s="89"/>
      <c r="H15" s="89">
        <v>766</v>
      </c>
      <c r="I15" s="79"/>
      <c r="J15" s="79"/>
    </row>
    <row r="16" spans="2:10" ht="12.75">
      <c r="B16" s="71"/>
      <c r="C16" s="73"/>
      <c r="D16" s="80" t="s">
        <v>20</v>
      </c>
      <c r="E16" s="80"/>
      <c r="F16" s="83">
        <v>2367</v>
      </c>
      <c r="G16" s="83"/>
      <c r="H16" s="83">
        <v>2318</v>
      </c>
      <c r="I16" s="82"/>
      <c r="J16" s="82"/>
    </row>
    <row r="17" spans="2:10" ht="12.75">
      <c r="B17" s="71"/>
      <c r="C17" s="92"/>
      <c r="D17" s="88" t="s">
        <v>21</v>
      </c>
      <c r="E17" s="88"/>
      <c r="F17" s="89">
        <v>4981</v>
      </c>
      <c r="G17" s="89"/>
      <c r="H17" s="89">
        <v>4701</v>
      </c>
      <c r="I17" s="79"/>
      <c r="J17" s="79"/>
    </row>
    <row r="18" spans="2:10" ht="12.75">
      <c r="B18" s="71"/>
      <c r="C18" s="73"/>
      <c r="D18" s="80" t="s">
        <v>22</v>
      </c>
      <c r="E18" s="80"/>
      <c r="F18" s="84">
        <v>129</v>
      </c>
      <c r="G18" s="83"/>
      <c r="H18" s="84">
        <v>120</v>
      </c>
      <c r="I18" s="85"/>
      <c r="J18" s="85"/>
    </row>
    <row r="19" spans="2:10" ht="12.75">
      <c r="B19" s="71"/>
      <c r="C19" s="92"/>
      <c r="D19" s="88" t="s">
        <v>6</v>
      </c>
      <c r="E19" s="88"/>
      <c r="F19" s="89">
        <f>SUM(F15:F18)</f>
        <v>8252</v>
      </c>
      <c r="G19" s="89"/>
      <c r="H19" s="89">
        <f>SUM(H15:H18)</f>
        <v>7905</v>
      </c>
      <c r="I19" s="79"/>
      <c r="J19" s="79"/>
    </row>
    <row r="20" spans="2:10" ht="12.75">
      <c r="B20" s="71"/>
      <c r="C20" s="73"/>
      <c r="D20" s="80" t="s">
        <v>23</v>
      </c>
      <c r="E20" s="80"/>
      <c r="F20" s="84">
        <v>4781</v>
      </c>
      <c r="G20" s="83"/>
      <c r="H20" s="84">
        <v>4082</v>
      </c>
      <c r="I20" s="82"/>
      <c r="J20" s="82"/>
    </row>
    <row r="21" spans="2:10" ht="12.75">
      <c r="B21" s="71"/>
      <c r="C21" s="92"/>
      <c r="D21" s="88" t="s">
        <v>24</v>
      </c>
      <c r="E21" s="88"/>
      <c r="F21" s="89">
        <f>F19-F20</f>
        <v>3471</v>
      </c>
      <c r="G21" s="89"/>
      <c r="H21" s="89">
        <f>H19-H20</f>
        <v>3823</v>
      </c>
      <c r="I21" s="79"/>
      <c r="J21" s="79"/>
    </row>
    <row r="22" spans="2:10" ht="12.75">
      <c r="B22" s="71"/>
      <c r="C22" s="78" t="s">
        <v>25</v>
      </c>
      <c r="D22" s="71"/>
      <c r="E22" s="71"/>
      <c r="F22" s="83">
        <v>1335</v>
      </c>
      <c r="G22" s="83"/>
      <c r="H22" s="83">
        <v>2454</v>
      </c>
      <c r="I22" s="82"/>
      <c r="J22" s="82"/>
    </row>
    <row r="23" spans="2:10" ht="12.75">
      <c r="B23" s="71"/>
      <c r="C23" s="92" t="s">
        <v>26</v>
      </c>
      <c r="D23" s="88"/>
      <c r="E23" s="88"/>
      <c r="F23" s="89">
        <v>130</v>
      </c>
      <c r="G23" s="89"/>
      <c r="H23" s="89">
        <v>133</v>
      </c>
      <c r="I23" s="79"/>
      <c r="J23" s="79"/>
    </row>
    <row r="24" spans="2:10" ht="12.75">
      <c r="B24" s="71"/>
      <c r="C24" s="78" t="s">
        <v>27</v>
      </c>
      <c r="D24" s="71"/>
      <c r="E24" s="71"/>
      <c r="F24" s="83">
        <v>229</v>
      </c>
      <c r="G24" s="83"/>
      <c r="H24" s="83">
        <v>203</v>
      </c>
      <c r="I24" s="85"/>
      <c r="J24" s="85"/>
    </row>
    <row r="25" spans="2:10" ht="12.75">
      <c r="B25" s="71"/>
      <c r="C25" s="92" t="s">
        <v>28</v>
      </c>
      <c r="D25" s="88"/>
      <c r="E25" s="88"/>
      <c r="F25" s="89">
        <v>140</v>
      </c>
      <c r="G25" s="89"/>
      <c r="H25" s="89">
        <v>328</v>
      </c>
      <c r="I25" s="79"/>
      <c r="J25" s="79"/>
    </row>
    <row r="26" spans="2:10" ht="12.75">
      <c r="B26" s="71"/>
      <c r="C26" s="78" t="s">
        <v>29</v>
      </c>
      <c r="D26" s="71"/>
      <c r="E26" s="71"/>
      <c r="F26" s="83">
        <v>403</v>
      </c>
      <c r="G26" s="83"/>
      <c r="H26" s="83">
        <v>435</v>
      </c>
      <c r="I26" s="85"/>
      <c r="J26" s="85"/>
    </row>
    <row r="27" spans="2:10" ht="15.75" thickBot="1">
      <c r="B27" s="71"/>
      <c r="C27" s="92" t="s">
        <v>30</v>
      </c>
      <c r="D27" s="88"/>
      <c r="E27" s="88"/>
      <c r="F27" s="91">
        <f>SUM(F21:F26)+F13</f>
        <v>16005</v>
      </c>
      <c r="G27" s="90"/>
      <c r="H27" s="91">
        <f>SUM(H21:H26)+H13</f>
        <v>17849</v>
      </c>
      <c r="I27" s="79"/>
      <c r="J27" s="79"/>
    </row>
    <row r="28" spans="2:10" ht="15.75" thickTop="1">
      <c r="B28" s="71"/>
      <c r="C28" s="73"/>
      <c r="D28" s="80" t="s">
        <v>6</v>
      </c>
      <c r="E28" s="80"/>
      <c r="F28" s="83" t="s">
        <v>6</v>
      </c>
      <c r="G28" s="83"/>
      <c r="H28" s="83" t="s">
        <v>6</v>
      </c>
      <c r="I28" s="79"/>
      <c r="J28" s="79"/>
    </row>
    <row r="29" spans="2:10" ht="12.75">
      <c r="B29" s="71"/>
      <c r="C29" s="78" t="s">
        <v>31</v>
      </c>
      <c r="D29" s="71"/>
      <c r="E29" s="71"/>
      <c r="F29" s="83" t="s">
        <v>6</v>
      </c>
      <c r="G29" s="83"/>
      <c r="H29" s="83" t="s">
        <v>6</v>
      </c>
      <c r="I29" s="79"/>
      <c r="J29" s="79"/>
    </row>
    <row r="30" spans="2:10" ht="12.75">
      <c r="B30" s="71"/>
      <c r="C30" s="92" t="s">
        <v>32</v>
      </c>
      <c r="D30" s="88"/>
      <c r="E30" s="88"/>
      <c r="F30" s="89" t="s">
        <v>6</v>
      </c>
      <c r="G30" s="89"/>
      <c r="H30" s="89" t="s">
        <v>6</v>
      </c>
      <c r="I30" s="79"/>
      <c r="J30" s="79"/>
    </row>
    <row r="31" spans="2:10" ht="12.75">
      <c r="B31" s="71"/>
      <c r="C31" s="73"/>
      <c r="D31" s="80" t="s">
        <v>33</v>
      </c>
      <c r="E31" s="80"/>
      <c r="F31" s="81">
        <v>5364</v>
      </c>
      <c r="G31" s="81"/>
      <c r="H31" s="81">
        <v>4894</v>
      </c>
      <c r="I31" s="82"/>
      <c r="J31" s="82"/>
    </row>
    <row r="32" spans="2:10" ht="12.75">
      <c r="B32" s="71"/>
      <c r="C32" s="92"/>
      <c r="D32" s="88" t="s">
        <v>34</v>
      </c>
      <c r="E32" s="88"/>
      <c r="F32" s="89">
        <v>456</v>
      </c>
      <c r="G32" s="89"/>
      <c r="H32" s="89">
        <v>474</v>
      </c>
      <c r="I32" s="79"/>
      <c r="J32" s="79"/>
    </row>
    <row r="33" spans="2:10" ht="12.75">
      <c r="B33" s="71"/>
      <c r="C33" s="73"/>
      <c r="D33" s="80" t="s">
        <v>35</v>
      </c>
      <c r="E33" s="80"/>
      <c r="F33" s="83">
        <v>539</v>
      </c>
      <c r="G33" s="83"/>
      <c r="H33" s="83">
        <v>570</v>
      </c>
      <c r="I33" s="85"/>
      <c r="J33" s="85"/>
    </row>
    <row r="34" spans="2:10" ht="12.75">
      <c r="B34" s="71"/>
      <c r="C34" s="92"/>
      <c r="D34" s="88" t="s">
        <v>36</v>
      </c>
      <c r="E34" s="88"/>
      <c r="F34" s="89">
        <v>1685</v>
      </c>
      <c r="G34" s="89"/>
      <c r="H34" s="89">
        <v>1471</v>
      </c>
      <c r="I34" s="79"/>
      <c r="J34" s="79"/>
    </row>
    <row r="35" spans="2:10" ht="12.75">
      <c r="B35" s="71"/>
      <c r="C35" s="73"/>
      <c r="D35" s="80" t="s">
        <v>37</v>
      </c>
      <c r="E35" s="80"/>
      <c r="F35" s="83">
        <v>288</v>
      </c>
      <c r="G35" s="83"/>
      <c r="H35" s="83">
        <v>256</v>
      </c>
      <c r="I35" s="85"/>
      <c r="J35" s="85"/>
    </row>
    <row r="36" spans="2:10" ht="12.75">
      <c r="B36" s="71"/>
      <c r="C36" s="92"/>
      <c r="D36" s="88" t="s">
        <v>38</v>
      </c>
      <c r="E36" s="88"/>
      <c r="F36" s="89">
        <v>480</v>
      </c>
      <c r="G36" s="89"/>
      <c r="H36" s="89">
        <v>557</v>
      </c>
      <c r="I36" s="79"/>
      <c r="J36" s="79"/>
    </row>
    <row r="37" spans="2:10" ht="12.75">
      <c r="B37" s="71"/>
      <c r="C37" s="73"/>
      <c r="D37" s="80" t="s">
        <v>39</v>
      </c>
      <c r="E37" s="80"/>
      <c r="F37" s="84">
        <v>43</v>
      </c>
      <c r="G37" s="83"/>
      <c r="H37" s="84">
        <v>441</v>
      </c>
      <c r="I37" s="85"/>
      <c r="J37" s="85"/>
    </row>
    <row r="38" spans="2:10" ht="12.75">
      <c r="B38" s="71"/>
      <c r="C38" s="92"/>
      <c r="D38" s="88" t="s">
        <v>40</v>
      </c>
      <c r="E38" s="88"/>
      <c r="F38" s="89">
        <f>SUM(F31:F37)</f>
        <v>8855</v>
      </c>
      <c r="G38" s="89"/>
      <c r="H38" s="89">
        <f>SUM(H31:H37)</f>
        <v>8663</v>
      </c>
      <c r="I38" s="79"/>
      <c r="J38" s="79"/>
    </row>
    <row r="39" spans="2:10" ht="12.75">
      <c r="B39" s="71"/>
      <c r="C39" s="78" t="s">
        <v>41</v>
      </c>
      <c r="D39" s="71"/>
      <c r="E39" s="71"/>
      <c r="F39" s="83">
        <v>1099</v>
      </c>
      <c r="G39" s="83"/>
      <c r="H39" s="83">
        <v>1183</v>
      </c>
      <c r="I39" s="82"/>
      <c r="J39" s="82"/>
    </row>
    <row r="40" spans="2:10" ht="12.75">
      <c r="B40" s="71"/>
      <c r="C40" s="92" t="s">
        <v>42</v>
      </c>
      <c r="D40" s="88"/>
      <c r="E40" s="88"/>
      <c r="F40" s="89">
        <v>1685</v>
      </c>
      <c r="G40" s="89"/>
      <c r="H40" s="89">
        <v>711</v>
      </c>
      <c r="I40" s="79"/>
      <c r="J40" s="79"/>
    </row>
    <row r="41" spans="2:10" ht="12.75">
      <c r="B41" s="71"/>
      <c r="C41" s="78" t="s">
        <v>43</v>
      </c>
      <c r="D41" s="71"/>
      <c r="E41" s="71"/>
      <c r="F41" s="83" t="s">
        <v>1</v>
      </c>
      <c r="G41" s="83"/>
      <c r="H41" s="83" t="s">
        <v>1</v>
      </c>
      <c r="I41" s="79"/>
      <c r="J41" s="79"/>
    </row>
    <row r="42" spans="2:10" ht="12.75">
      <c r="B42" s="71"/>
      <c r="C42" s="92" t="s">
        <v>44</v>
      </c>
      <c r="D42" s="88"/>
      <c r="E42" s="88"/>
      <c r="F42" s="89" t="s">
        <v>6</v>
      </c>
      <c r="G42" s="89"/>
      <c r="H42" s="89" t="s">
        <v>6</v>
      </c>
      <c r="I42" s="79"/>
      <c r="J42" s="79"/>
    </row>
    <row r="43" spans="2:10" ht="12.75">
      <c r="B43" s="71"/>
      <c r="C43" s="73"/>
      <c r="D43" s="80" t="s">
        <v>45</v>
      </c>
      <c r="E43" s="80"/>
      <c r="F43" s="83" t="s">
        <v>6</v>
      </c>
      <c r="G43" s="83"/>
      <c r="H43" s="83" t="s">
        <v>6</v>
      </c>
      <c r="I43" s="79"/>
      <c r="J43" s="79"/>
    </row>
    <row r="44" spans="2:10" ht="12.75">
      <c r="B44" s="71"/>
      <c r="C44" s="92"/>
      <c r="D44" s="88" t="s">
        <v>46</v>
      </c>
      <c r="E44" s="88"/>
      <c r="F44" s="89" t="s">
        <v>209</v>
      </c>
      <c r="G44" s="89"/>
      <c r="H44" s="89" t="s">
        <v>209</v>
      </c>
      <c r="I44" s="79"/>
      <c r="J44" s="79"/>
    </row>
    <row r="45" spans="2:10" ht="12.75">
      <c r="B45" s="71"/>
      <c r="C45" s="73"/>
      <c r="D45" s="80" t="s">
        <v>47</v>
      </c>
      <c r="E45" s="80"/>
      <c r="F45" s="83">
        <v>34</v>
      </c>
      <c r="G45" s="83"/>
      <c r="H45" s="83">
        <v>39</v>
      </c>
      <c r="I45" s="85"/>
      <c r="J45" s="85"/>
    </row>
    <row r="46" spans="2:10" ht="12.75">
      <c r="B46" s="71"/>
      <c r="C46" s="92"/>
      <c r="D46" s="88" t="s">
        <v>48</v>
      </c>
      <c r="E46" s="88"/>
      <c r="F46" s="89" t="s">
        <v>209</v>
      </c>
      <c r="G46" s="89"/>
      <c r="H46" s="89">
        <v>18</v>
      </c>
      <c r="I46" s="79"/>
      <c r="J46" s="79"/>
    </row>
    <row r="47" spans="2:10" ht="12.75">
      <c r="B47" s="71"/>
      <c r="C47" s="73"/>
      <c r="D47" s="80" t="s">
        <v>49</v>
      </c>
      <c r="E47" s="80"/>
      <c r="F47" s="83">
        <v>3621</v>
      </c>
      <c r="G47" s="83"/>
      <c r="H47" s="83">
        <v>6372</v>
      </c>
      <c r="I47" s="82"/>
      <c r="J47" s="82"/>
    </row>
    <row r="48" spans="2:10" ht="12.75">
      <c r="B48" s="71"/>
      <c r="C48" s="92"/>
      <c r="D48" s="88" t="s">
        <v>50</v>
      </c>
      <c r="E48" s="88"/>
      <c r="F48" s="89">
        <v>90</v>
      </c>
      <c r="G48" s="89"/>
      <c r="H48" s="89">
        <v>173</v>
      </c>
      <c r="I48" s="79"/>
      <c r="J48" s="79"/>
    </row>
    <row r="49" spans="2:10" ht="12.75">
      <c r="B49" s="71"/>
      <c r="C49" s="73"/>
      <c r="D49" s="71"/>
      <c r="E49" s="80" t="s">
        <v>51</v>
      </c>
      <c r="F49" s="83">
        <f>SUM(F45:F48)</f>
        <v>3745</v>
      </c>
      <c r="G49" s="83"/>
      <c r="H49" s="83">
        <f>SUM(H45:H48)</f>
        <v>6602</v>
      </c>
      <c r="I49" s="82"/>
      <c r="J49" s="82"/>
    </row>
    <row r="50" spans="2:10" ht="12.75">
      <c r="B50" s="71"/>
      <c r="C50" s="92"/>
      <c r="D50" s="88" t="s">
        <v>52</v>
      </c>
      <c r="E50" s="88"/>
      <c r="F50" s="89">
        <v>621</v>
      </c>
      <c r="G50" s="89"/>
      <c r="H50" s="89">
        <v>690</v>
      </c>
      <c r="I50" s="79"/>
      <c r="J50" s="79"/>
    </row>
    <row r="51" spans="2:10" ht="12.75">
      <c r="B51" s="71"/>
      <c r="C51" s="73"/>
      <c r="D51" s="71"/>
      <c r="E51" s="80" t="s">
        <v>53</v>
      </c>
      <c r="F51" s="83">
        <f>SUM(F49:F50)</f>
        <v>4366</v>
      </c>
      <c r="G51" s="83"/>
      <c r="H51" s="83">
        <f>SUM(H49:H50)</f>
        <v>7292</v>
      </c>
      <c r="I51" s="82"/>
      <c r="J51" s="82"/>
    </row>
    <row r="52" spans="2:10" ht="15.75" thickBot="1">
      <c r="B52" s="71"/>
      <c r="C52" s="92" t="s">
        <v>54</v>
      </c>
      <c r="D52" s="88"/>
      <c r="E52" s="88"/>
      <c r="F52" s="91">
        <f>SUM(F38:F40)+F51</f>
        <v>16005</v>
      </c>
      <c r="G52" s="90"/>
      <c r="H52" s="91">
        <f>SUM(H38:H40)+H51</f>
        <v>17849</v>
      </c>
      <c r="I52" s="79"/>
      <c r="J52" s="79"/>
    </row>
    <row r="53" spans="2:8" ht="6.6" customHeight="1" thickTop="1">
      <c r="B53" s="71"/>
      <c r="C53" s="73"/>
      <c r="D53" s="71"/>
      <c r="E53" s="71"/>
      <c r="F53" s="86"/>
      <c r="G53" s="86"/>
      <c r="H53" s="86"/>
    </row>
    <row r="54" spans="2:10" ht="14.25">
      <c r="B54" s="71"/>
      <c r="C54" s="93" t="s">
        <v>150</v>
      </c>
      <c r="D54" s="71"/>
      <c r="E54" s="71"/>
      <c r="F54" s="71"/>
      <c r="G54" s="71"/>
      <c r="H54" s="87" t="s">
        <v>151</v>
      </c>
      <c r="J54" s="87"/>
    </row>
    <row r="55" spans="2:8" ht="6" customHeight="1">
      <c r="B55" s="71"/>
      <c r="C55" s="73"/>
      <c r="D55" s="71"/>
      <c r="E55" s="71"/>
      <c r="F55" s="71"/>
      <c r="G55" s="71"/>
      <c r="H55" s="71"/>
    </row>
    <row r="56" s="71" customFormat="1" ht="12.75">
      <c r="C56" s="73"/>
    </row>
    <row r="57" s="71" customFormat="1" ht="12.75">
      <c r="C57" s="73"/>
    </row>
    <row r="58" s="71" customFormat="1" ht="12.75">
      <c r="C58" s="73"/>
    </row>
    <row r="59" s="71" customFormat="1" ht="12.75">
      <c r="C59" s="73"/>
    </row>
    <row r="60" s="71" customFormat="1" ht="12.75">
      <c r="C60" s="73"/>
    </row>
    <row r="61" s="71" customFormat="1" ht="12.75">
      <c r="C61" s="73"/>
    </row>
    <row r="62" s="71" customFormat="1" ht="12.75">
      <c r="C62" s="73"/>
    </row>
    <row r="63" s="71" customFormat="1" ht="12.75">
      <c r="C63" s="73"/>
    </row>
    <row r="64" s="71" customFormat="1" ht="12.75">
      <c r="C64" s="73"/>
    </row>
    <row r="65" s="71" customFormat="1" ht="12.75">
      <c r="C65" s="73"/>
    </row>
    <row r="66" s="71" customFormat="1" ht="12.75">
      <c r="C66" s="73"/>
    </row>
    <row r="67" s="71" customFormat="1" ht="12.75">
      <c r="C67" s="73"/>
    </row>
    <row r="68" s="71" customFormat="1" ht="12.75">
      <c r="C68" s="73"/>
    </row>
    <row r="69" s="71" customFormat="1" ht="12.75">
      <c r="C69" s="73"/>
    </row>
    <row r="70" s="71" customFormat="1" ht="12.75">
      <c r="C70" s="73"/>
    </row>
    <row r="71" s="71" customFormat="1" ht="12.75">
      <c r="C71" s="73"/>
    </row>
    <row r="72" s="71" customFormat="1" ht="12.75">
      <c r="C72" s="73"/>
    </row>
    <row r="73" s="71" customFormat="1" ht="12.75">
      <c r="C73" s="73"/>
    </row>
    <row r="74" s="71" customFormat="1" ht="12.75">
      <c r="C74" s="73"/>
    </row>
    <row r="75" s="71" customFormat="1" ht="12.75">
      <c r="C75" s="73"/>
    </row>
    <row r="76" s="71" customFormat="1" ht="12.75">
      <c r="C76" s="73"/>
    </row>
    <row r="77" s="71" customFormat="1" ht="12.75">
      <c r="C77" s="73"/>
    </row>
    <row r="78" s="71" customFormat="1" ht="12.75">
      <c r="C78" s="73"/>
    </row>
    <row r="79" s="71" customFormat="1" ht="12.75">
      <c r="C79" s="73"/>
    </row>
    <row r="80" s="71" customFormat="1" ht="12.75">
      <c r="C80" s="73"/>
    </row>
    <row r="81" s="71" customFormat="1" ht="12.75">
      <c r="C81" s="73"/>
    </row>
    <row r="82" s="71" customFormat="1" ht="12.75">
      <c r="C82" s="73"/>
    </row>
    <row r="83" s="71" customFormat="1" ht="12.75">
      <c r="C83" s="73"/>
    </row>
    <row r="84" s="71" customFormat="1" ht="12.75">
      <c r="C84" s="73"/>
    </row>
    <row r="85" s="71" customFormat="1" ht="12.75">
      <c r="C85" s="73"/>
    </row>
    <row r="86" s="71" customFormat="1" ht="12.75">
      <c r="C86" s="73"/>
    </row>
    <row r="87" s="71" customFormat="1" ht="12.75">
      <c r="C87" s="73"/>
    </row>
    <row r="88" s="71" customFormat="1" ht="12.75">
      <c r="C88" s="73"/>
    </row>
    <row r="89" s="71" customFormat="1" ht="12.75">
      <c r="C89" s="73"/>
    </row>
    <row r="90" s="71" customFormat="1" ht="12.75">
      <c r="C90" s="73"/>
    </row>
    <row r="91" s="71" customFormat="1" ht="12.75">
      <c r="C91" s="73"/>
    </row>
    <row r="92" s="71" customFormat="1" ht="12.75">
      <c r="C92" s="73"/>
    </row>
    <row r="93" s="71" customFormat="1" ht="12.75">
      <c r="C93" s="73"/>
    </row>
    <row r="94" s="71" customFormat="1" ht="12.75">
      <c r="C94" s="73"/>
    </row>
    <row r="95" s="71" customFormat="1" ht="12.75">
      <c r="C95" s="73"/>
    </row>
    <row r="96" s="71" customFormat="1" ht="12.75">
      <c r="C96" s="73"/>
    </row>
    <row r="97" s="71" customFormat="1" ht="12.75">
      <c r="C97" s="73"/>
    </row>
    <row r="98" s="71" customFormat="1" ht="12.75">
      <c r="C98" s="73"/>
    </row>
    <row r="99" s="71" customFormat="1" ht="12.75">
      <c r="C99" s="73"/>
    </row>
    <row r="100" s="71" customFormat="1" ht="12.75">
      <c r="C100" s="73"/>
    </row>
    <row r="101" s="71" customFormat="1" ht="12.75">
      <c r="C101" s="73"/>
    </row>
    <row r="102" s="71" customFormat="1" ht="12.75">
      <c r="C102" s="73"/>
    </row>
    <row r="103" s="71" customFormat="1" ht="12.75">
      <c r="C103" s="73"/>
    </row>
    <row r="104" s="71" customFormat="1" ht="12.75">
      <c r="C104" s="73"/>
    </row>
    <row r="105" s="71" customFormat="1" ht="12.75">
      <c r="C105" s="73"/>
    </row>
    <row r="106" s="71" customFormat="1" ht="12.75">
      <c r="C106" s="73"/>
    </row>
    <row r="107" s="71" customFormat="1" ht="12.75">
      <c r="C107" s="73"/>
    </row>
    <row r="108" s="71" customFormat="1" ht="12.75">
      <c r="C108" s="73"/>
    </row>
    <row r="109" s="71" customFormat="1" ht="12.75">
      <c r="C109" s="73"/>
    </row>
    <row r="110" s="71" customFormat="1" ht="12.75">
      <c r="C110" s="73"/>
    </row>
    <row r="111" s="71" customFormat="1" ht="12.75">
      <c r="C111" s="73"/>
    </row>
    <row r="112" s="71" customFormat="1" ht="12.75">
      <c r="C112" s="73"/>
    </row>
    <row r="113" s="71" customFormat="1" ht="12.75">
      <c r="C113" s="73"/>
    </row>
    <row r="114" s="71" customFormat="1" ht="12.75">
      <c r="C114" s="73"/>
    </row>
    <row r="115" s="71" customFormat="1" ht="12.75">
      <c r="C115" s="73"/>
    </row>
    <row r="116" s="71" customFormat="1" ht="12.75">
      <c r="C116" s="73"/>
    </row>
    <row r="117" s="71" customFormat="1" ht="12.75">
      <c r="C117" s="73"/>
    </row>
    <row r="118" s="71" customFormat="1" ht="12.75">
      <c r="C118" s="73"/>
    </row>
    <row r="119" s="71" customFormat="1" ht="12.75">
      <c r="C119" s="73"/>
    </row>
    <row r="120" s="71" customFormat="1" ht="12.75">
      <c r="C120" s="73"/>
    </row>
    <row r="121" s="71" customFormat="1" ht="12.75">
      <c r="C121" s="73"/>
    </row>
    <row r="122" s="71" customFormat="1" ht="12.75">
      <c r="C122" s="73"/>
    </row>
    <row r="123" s="71" customFormat="1" ht="12.75">
      <c r="C123" s="73"/>
    </row>
    <row r="124" s="71" customFormat="1" ht="12.75">
      <c r="C124" s="73"/>
    </row>
    <row r="125" s="71" customFormat="1" ht="12.75">
      <c r="C125" s="73"/>
    </row>
    <row r="126" s="71" customFormat="1" ht="12.75">
      <c r="C126" s="73"/>
    </row>
    <row r="127" s="71" customFormat="1" ht="12.75">
      <c r="C127" s="73"/>
    </row>
    <row r="128" s="71" customFormat="1" ht="12.75">
      <c r="C128" s="73"/>
    </row>
    <row r="129" s="71" customFormat="1" ht="12.75">
      <c r="C129" s="73"/>
    </row>
    <row r="130" s="71" customFormat="1" ht="12.75">
      <c r="C130" s="73"/>
    </row>
    <row r="131" s="71" customFormat="1" ht="12.75">
      <c r="C131" s="73"/>
    </row>
    <row r="132" s="71" customFormat="1" ht="12.75">
      <c r="C132" s="73"/>
    </row>
    <row r="133" s="71" customFormat="1" ht="12.75">
      <c r="C133" s="73"/>
    </row>
    <row r="134" s="71" customFormat="1" ht="12.75">
      <c r="C134" s="73"/>
    </row>
    <row r="135" s="71" customFormat="1" ht="12.75">
      <c r="C135" s="73"/>
    </row>
    <row r="136" s="71" customFormat="1" ht="12.75">
      <c r="C136" s="73"/>
    </row>
    <row r="137" s="71" customFormat="1" ht="12.75">
      <c r="C137" s="73"/>
    </row>
    <row r="138" s="71" customFormat="1" ht="12.75">
      <c r="C138" s="73"/>
    </row>
    <row r="139" s="71" customFormat="1" ht="12.75">
      <c r="C139" s="73"/>
    </row>
    <row r="140" s="71" customFormat="1" ht="12.75">
      <c r="C140" s="73"/>
    </row>
    <row r="141" s="71" customFormat="1" ht="12.75">
      <c r="C141" s="73"/>
    </row>
    <row r="142" s="71" customFormat="1" ht="12.75">
      <c r="C142" s="73"/>
    </row>
    <row r="143" s="71" customFormat="1" ht="12.75">
      <c r="C143" s="73"/>
    </row>
    <row r="144" s="71" customFormat="1" ht="12.75">
      <c r="C144" s="73"/>
    </row>
    <row r="145" s="71" customFormat="1" ht="12.75">
      <c r="C145" s="73"/>
    </row>
    <row r="146" s="71" customFormat="1" ht="12.75">
      <c r="C146" s="73"/>
    </row>
    <row r="147" s="71" customFormat="1" ht="12.75">
      <c r="C147" s="73"/>
    </row>
    <row r="148" s="71" customFormat="1" ht="12.75">
      <c r="C148" s="73"/>
    </row>
    <row r="149" s="71" customFormat="1" ht="12.75">
      <c r="C149" s="73"/>
    </row>
    <row r="150" s="71" customFormat="1" ht="12.75">
      <c r="C150" s="73"/>
    </row>
    <row r="151" s="71" customFormat="1" ht="12.75">
      <c r="C151" s="73"/>
    </row>
    <row r="152" s="71" customFormat="1" ht="12.75">
      <c r="C152" s="73"/>
    </row>
    <row r="153" s="71" customFormat="1" ht="12.75">
      <c r="C153" s="73"/>
    </row>
    <row r="154" s="71" customFormat="1" ht="12.75">
      <c r="C154" s="73"/>
    </row>
    <row r="155" s="71" customFormat="1" ht="12.75">
      <c r="C155" s="73"/>
    </row>
    <row r="156" s="71" customFormat="1" ht="12.75">
      <c r="C156" s="73"/>
    </row>
    <row r="157" s="71" customFormat="1" ht="12.75">
      <c r="C157" s="73"/>
    </row>
    <row r="158" s="71" customFormat="1" ht="12.75">
      <c r="C158" s="73"/>
    </row>
    <row r="159" s="71" customFormat="1" ht="12.75">
      <c r="C159" s="73"/>
    </row>
    <row r="160" s="71" customFormat="1" ht="12.75">
      <c r="C160" s="73"/>
    </row>
    <row r="161" s="71" customFormat="1" ht="12.75">
      <c r="C161" s="73"/>
    </row>
    <row r="162" s="71" customFormat="1" ht="12.75">
      <c r="C162" s="73"/>
    </row>
    <row r="163" s="71" customFormat="1" ht="12.75">
      <c r="C163" s="73"/>
    </row>
    <row r="164" s="71" customFormat="1" ht="12.75">
      <c r="C164" s="73"/>
    </row>
    <row r="165" s="71" customFormat="1" ht="12.75">
      <c r="C165" s="73"/>
    </row>
    <row r="166" s="71" customFormat="1" ht="12.75">
      <c r="C166" s="73"/>
    </row>
    <row r="167" s="71" customFormat="1" ht="12.75">
      <c r="C167" s="73"/>
    </row>
    <row r="168" s="71" customFormat="1" ht="12.75">
      <c r="C168" s="73"/>
    </row>
    <row r="169" s="71" customFormat="1" ht="12.75">
      <c r="C169" s="73"/>
    </row>
    <row r="170" s="71" customFormat="1" ht="12.75">
      <c r="C170" s="73"/>
    </row>
    <row r="171" s="71" customFormat="1" ht="12.75">
      <c r="C171" s="73"/>
    </row>
    <row r="172" s="71" customFormat="1" ht="12.75">
      <c r="C172" s="73"/>
    </row>
    <row r="173" s="71" customFormat="1" ht="12.75">
      <c r="C173" s="73"/>
    </row>
    <row r="174" s="71" customFormat="1" ht="12.75">
      <c r="C174" s="73"/>
    </row>
    <row r="175" s="71" customFormat="1" ht="12.75">
      <c r="C175" s="73"/>
    </row>
    <row r="176" s="71" customFormat="1" ht="12.75">
      <c r="C176" s="73"/>
    </row>
    <row r="177" s="71" customFormat="1" ht="12.75">
      <c r="C177" s="73"/>
    </row>
    <row r="178" s="71" customFormat="1" ht="12.75">
      <c r="C178" s="73"/>
    </row>
    <row r="179" s="71" customFormat="1" ht="12.75">
      <c r="C179" s="73"/>
    </row>
    <row r="180" s="71" customFormat="1" ht="12.75">
      <c r="C180" s="73"/>
    </row>
    <row r="181" s="71" customFormat="1" ht="12.75">
      <c r="C181" s="73"/>
    </row>
    <row r="182" s="71" customFormat="1" ht="12.75">
      <c r="C182" s="73"/>
    </row>
    <row r="183" s="71" customFormat="1" ht="12.75">
      <c r="C183" s="73"/>
    </row>
    <row r="184" s="71" customFormat="1" ht="12.75">
      <c r="C184" s="73"/>
    </row>
    <row r="185" s="71" customFormat="1" ht="12.75">
      <c r="C185" s="73"/>
    </row>
    <row r="186" s="71" customFormat="1" ht="12.75">
      <c r="C186" s="73"/>
    </row>
    <row r="187" s="71" customFormat="1" ht="12.75">
      <c r="C187" s="73"/>
    </row>
    <row r="188" s="71" customFormat="1" ht="12.75">
      <c r="C188" s="73"/>
    </row>
    <row r="189" s="71" customFormat="1" ht="12.75">
      <c r="C189" s="73"/>
    </row>
    <row r="190" s="71" customFormat="1" ht="12.75">
      <c r="C190" s="73"/>
    </row>
    <row r="191" s="71" customFormat="1" ht="12.75">
      <c r="C191" s="73"/>
    </row>
    <row r="192" s="71" customFormat="1" ht="12.75">
      <c r="C192" s="73"/>
    </row>
    <row r="193" s="71" customFormat="1" ht="12.75">
      <c r="C193" s="73"/>
    </row>
    <row r="194" s="71" customFormat="1" ht="12.75">
      <c r="C194" s="73"/>
    </row>
    <row r="195" s="71" customFormat="1" ht="12.75">
      <c r="C195" s="73"/>
    </row>
    <row r="196" s="71" customFormat="1" ht="12.75">
      <c r="C196" s="73"/>
    </row>
    <row r="197" s="71" customFormat="1" ht="12.75">
      <c r="C197" s="73"/>
    </row>
    <row r="198" s="71" customFormat="1" ht="12.75">
      <c r="C198" s="73"/>
    </row>
    <row r="199" s="71" customFormat="1" ht="12.75">
      <c r="C199" s="73"/>
    </row>
    <row r="200" s="71" customFormat="1" ht="12.75">
      <c r="C200" s="73"/>
    </row>
    <row r="201" s="71" customFormat="1" ht="12.75">
      <c r="C201" s="73"/>
    </row>
    <row r="202" s="71" customFormat="1" ht="12.75">
      <c r="C202" s="73"/>
    </row>
    <row r="203" s="71" customFormat="1" ht="12.75">
      <c r="C203" s="73"/>
    </row>
    <row r="204" s="71" customFormat="1" ht="12.75">
      <c r="C204" s="73"/>
    </row>
    <row r="205" s="71" customFormat="1" ht="12.75">
      <c r="C205" s="73"/>
    </row>
    <row r="206" s="71" customFormat="1" ht="12.75">
      <c r="C206" s="73"/>
    </row>
    <row r="207" s="71" customFormat="1" ht="12.75">
      <c r="C207" s="73"/>
    </row>
    <row r="208" s="71" customFormat="1" ht="12.75">
      <c r="C208" s="73"/>
    </row>
    <row r="209" s="71" customFormat="1" ht="12.75">
      <c r="C209" s="73"/>
    </row>
    <row r="210" s="71" customFormat="1" ht="12.75">
      <c r="C210" s="73"/>
    </row>
    <row r="211" s="71" customFormat="1" ht="12.75">
      <c r="C211" s="73"/>
    </row>
    <row r="212" s="71" customFormat="1" ht="12.75">
      <c r="C212" s="73"/>
    </row>
    <row r="213" s="71" customFormat="1" ht="12.75">
      <c r="C213" s="73"/>
    </row>
    <row r="214" s="71" customFormat="1" ht="12.75">
      <c r="C214" s="73"/>
    </row>
    <row r="215" s="71" customFormat="1" ht="12.75">
      <c r="C215" s="73"/>
    </row>
    <row r="216" s="71" customFormat="1" ht="12.75">
      <c r="C216" s="73"/>
    </row>
    <row r="217" s="71" customFormat="1" ht="12.75">
      <c r="C217" s="73"/>
    </row>
    <row r="218" s="71" customFormat="1" ht="12.75">
      <c r="C218" s="73"/>
    </row>
    <row r="219" s="71" customFormat="1" ht="12.75">
      <c r="C219" s="73"/>
    </row>
    <row r="220" s="71" customFormat="1" ht="12.75">
      <c r="C220" s="73"/>
    </row>
    <row r="221" s="71" customFormat="1" ht="12.75">
      <c r="C221" s="73"/>
    </row>
    <row r="222" s="71" customFormat="1" ht="12.75">
      <c r="C222" s="73"/>
    </row>
    <row r="223" s="71" customFormat="1" ht="12.75">
      <c r="C223" s="73"/>
    </row>
    <row r="224" s="71" customFormat="1" ht="12.75">
      <c r="C224" s="73"/>
    </row>
    <row r="225" s="71" customFormat="1" ht="12.75">
      <c r="C225" s="73"/>
    </row>
    <row r="226" s="71" customFormat="1" ht="12.75">
      <c r="C226" s="73"/>
    </row>
    <row r="227" s="71" customFormat="1" ht="12.75">
      <c r="C227" s="73"/>
    </row>
    <row r="228" s="71" customFormat="1" ht="12.75">
      <c r="C228" s="73"/>
    </row>
    <row r="229" s="71" customFormat="1" ht="12.75">
      <c r="C229" s="73"/>
    </row>
    <row r="230" s="71" customFormat="1" ht="12.75">
      <c r="C230" s="73"/>
    </row>
    <row r="231" s="71" customFormat="1" ht="12.75">
      <c r="C231" s="73"/>
    </row>
    <row r="232" s="71" customFormat="1" ht="12.75">
      <c r="C232" s="73"/>
    </row>
    <row r="233" s="71" customFormat="1" ht="12.75">
      <c r="C233" s="73"/>
    </row>
    <row r="234" s="71" customFormat="1" ht="12.75">
      <c r="C234" s="73"/>
    </row>
    <row r="235" s="71" customFormat="1" ht="12.75">
      <c r="C235" s="73"/>
    </row>
    <row r="236" s="71" customFormat="1" ht="12.75">
      <c r="C236" s="73"/>
    </row>
    <row r="237" s="71" customFormat="1" ht="12.75">
      <c r="C237" s="73"/>
    </row>
    <row r="238" s="71" customFormat="1" ht="12.75">
      <c r="C238" s="73"/>
    </row>
    <row r="239" s="71" customFormat="1" ht="12.75">
      <c r="C239" s="73"/>
    </row>
    <row r="240" s="71" customFormat="1" ht="12.75">
      <c r="C240" s="73"/>
    </row>
    <row r="241" s="71" customFormat="1" ht="12.75">
      <c r="C241" s="73"/>
    </row>
    <row r="242" s="71" customFormat="1" ht="12.75">
      <c r="C242" s="73"/>
    </row>
    <row r="243" s="71" customFormat="1" ht="12.75">
      <c r="C243" s="73"/>
    </row>
    <row r="244" s="71" customFormat="1" ht="12.75">
      <c r="C244" s="73"/>
    </row>
    <row r="245" s="71" customFormat="1" ht="12.75">
      <c r="C245" s="73"/>
    </row>
    <row r="246" s="71" customFormat="1" ht="12.75">
      <c r="C246" s="73"/>
    </row>
    <row r="247" s="71" customFormat="1" ht="12.75">
      <c r="C247" s="73"/>
    </row>
    <row r="248" s="71" customFormat="1" ht="12.75">
      <c r="C248" s="73"/>
    </row>
    <row r="249" s="71" customFormat="1" ht="12.75">
      <c r="C249" s="73"/>
    </row>
    <row r="250" s="71" customFormat="1" ht="12.75">
      <c r="C250" s="73"/>
    </row>
    <row r="251" s="71" customFormat="1" ht="12.75">
      <c r="C251" s="73"/>
    </row>
    <row r="252" s="71" customFormat="1" ht="12.75">
      <c r="C252" s="73"/>
    </row>
    <row r="253" s="71" customFormat="1" ht="12.75">
      <c r="C253" s="73"/>
    </row>
    <row r="254" s="71" customFormat="1" ht="12.75">
      <c r="C254" s="73"/>
    </row>
    <row r="255" s="71" customFormat="1" ht="12.75">
      <c r="C255" s="73"/>
    </row>
    <row r="256" s="71" customFormat="1" ht="12.75">
      <c r="C256" s="73"/>
    </row>
    <row r="257" s="71" customFormat="1" ht="12.75">
      <c r="C257" s="73"/>
    </row>
    <row r="258" s="71" customFormat="1" ht="12.75">
      <c r="C258" s="73"/>
    </row>
    <row r="259" s="71" customFormat="1" ht="12.75">
      <c r="C259" s="73"/>
    </row>
    <row r="260" s="71" customFormat="1" ht="12.75">
      <c r="C260" s="73"/>
    </row>
    <row r="261" s="71" customFormat="1" ht="12.75">
      <c r="C261" s="73"/>
    </row>
    <row r="262" s="71" customFormat="1" ht="12.75">
      <c r="C262" s="73"/>
    </row>
    <row r="263" s="71" customFormat="1" ht="12.75">
      <c r="C263" s="73"/>
    </row>
    <row r="264" s="71" customFormat="1" ht="12.75">
      <c r="C264" s="73"/>
    </row>
    <row r="265" s="71" customFormat="1" ht="12.75">
      <c r="C265" s="73"/>
    </row>
    <row r="266" s="71" customFormat="1" ht="12.75">
      <c r="C266" s="73"/>
    </row>
    <row r="267" s="71" customFormat="1" ht="12.75">
      <c r="C267" s="73"/>
    </row>
    <row r="268" s="71" customFormat="1" ht="12.75">
      <c r="C268" s="73"/>
    </row>
    <row r="269" s="71" customFormat="1" ht="12.75">
      <c r="C269" s="73"/>
    </row>
    <row r="270" s="71" customFormat="1" ht="12.75">
      <c r="C270" s="73"/>
    </row>
    <row r="271" s="71" customFormat="1" ht="12.75">
      <c r="C271" s="73"/>
    </row>
    <row r="272" s="71" customFormat="1" ht="12.75">
      <c r="C272" s="73"/>
    </row>
    <row r="273" s="71" customFormat="1" ht="12.75">
      <c r="C273" s="73"/>
    </row>
    <row r="274" s="71" customFormat="1" ht="12.75">
      <c r="C274" s="73"/>
    </row>
    <row r="275" s="71" customFormat="1" ht="12.75">
      <c r="C275" s="73"/>
    </row>
    <row r="276" s="71" customFormat="1" ht="12.75">
      <c r="C276" s="73"/>
    </row>
    <row r="277" s="71" customFormat="1" ht="12.75">
      <c r="C277" s="73"/>
    </row>
    <row r="278" s="71" customFormat="1" ht="12.75">
      <c r="C278" s="73"/>
    </row>
    <row r="279" s="71" customFormat="1" ht="12.75">
      <c r="C279" s="73"/>
    </row>
    <row r="280" s="71" customFormat="1" ht="12.75">
      <c r="C280" s="73"/>
    </row>
    <row r="281" s="71" customFormat="1" ht="12.75">
      <c r="C281" s="73"/>
    </row>
    <row r="282" s="71" customFormat="1" ht="12.75">
      <c r="C282" s="73"/>
    </row>
    <row r="283" s="71" customFormat="1" ht="12.75">
      <c r="C283" s="73"/>
    </row>
    <row r="284" s="71" customFormat="1" ht="12.75">
      <c r="C284" s="73"/>
    </row>
    <row r="285" s="71" customFormat="1" ht="12.75">
      <c r="C285" s="73"/>
    </row>
    <row r="286" s="71" customFormat="1" ht="12.75">
      <c r="C286" s="73"/>
    </row>
    <row r="287" s="71" customFormat="1" ht="12.75">
      <c r="C287" s="73"/>
    </row>
    <row r="288" s="71" customFormat="1" ht="12.75">
      <c r="C288" s="73"/>
    </row>
    <row r="289" s="71" customFormat="1" ht="12.75">
      <c r="C289" s="73"/>
    </row>
    <row r="290" s="71" customFormat="1" ht="12.75">
      <c r="C290" s="73"/>
    </row>
    <row r="291" s="71" customFormat="1" ht="12.75">
      <c r="C291" s="73"/>
    </row>
    <row r="292" s="71" customFormat="1" ht="12.75">
      <c r="C292" s="73"/>
    </row>
    <row r="293" s="71" customFormat="1" ht="12.75">
      <c r="C293" s="73"/>
    </row>
    <row r="294" s="71" customFormat="1" ht="12.75">
      <c r="C294" s="73"/>
    </row>
    <row r="295" s="71" customFormat="1" ht="12.75">
      <c r="C295" s="73"/>
    </row>
    <row r="296" s="71" customFormat="1" ht="12.75">
      <c r="C296" s="73"/>
    </row>
    <row r="297" s="71" customFormat="1" ht="12.75">
      <c r="C297" s="73"/>
    </row>
    <row r="298" s="71" customFormat="1" ht="12.75">
      <c r="C298" s="73"/>
    </row>
    <row r="299" s="71" customFormat="1" ht="12.75">
      <c r="C299" s="73"/>
    </row>
    <row r="300" s="71" customFormat="1" ht="12.75">
      <c r="C300" s="73"/>
    </row>
    <row r="301" s="71" customFormat="1" ht="12.75">
      <c r="C301" s="73"/>
    </row>
    <row r="302" s="71" customFormat="1" ht="12.75">
      <c r="C302" s="73"/>
    </row>
    <row r="303" s="71" customFormat="1" ht="12.75">
      <c r="C303" s="73"/>
    </row>
    <row r="304" s="71" customFormat="1" ht="12.75">
      <c r="C304" s="73"/>
    </row>
    <row r="305" s="71" customFormat="1" ht="12.75">
      <c r="C305" s="73"/>
    </row>
    <row r="306" s="71" customFormat="1" ht="12.75">
      <c r="C306" s="73"/>
    </row>
    <row r="307" s="71" customFormat="1" ht="12.75">
      <c r="C307" s="73"/>
    </row>
    <row r="308" s="71" customFormat="1" ht="12.75">
      <c r="C308" s="73"/>
    </row>
    <row r="309" s="71" customFormat="1" ht="12.75">
      <c r="C309" s="73"/>
    </row>
    <row r="310" s="71" customFormat="1" ht="12.75">
      <c r="C310" s="73"/>
    </row>
    <row r="311" s="71" customFormat="1" ht="12.75">
      <c r="C311" s="73"/>
    </row>
    <row r="312" s="71" customFormat="1" ht="12.75">
      <c r="C312" s="73"/>
    </row>
    <row r="313" s="71" customFormat="1" ht="12.75">
      <c r="C313" s="73"/>
    </row>
    <row r="314" s="71" customFormat="1" ht="12.75">
      <c r="C314" s="73"/>
    </row>
    <row r="315" s="71" customFormat="1" ht="12.75">
      <c r="C315" s="73"/>
    </row>
    <row r="316" s="71" customFormat="1" ht="12.75">
      <c r="C316" s="73"/>
    </row>
    <row r="317" s="71" customFormat="1" ht="12.75">
      <c r="C317" s="73"/>
    </row>
    <row r="318" s="71" customFormat="1" ht="12.75">
      <c r="C318" s="73"/>
    </row>
    <row r="319" s="71" customFormat="1" ht="12.75">
      <c r="C319" s="73"/>
    </row>
    <row r="320" s="71" customFormat="1" ht="12.75">
      <c r="C320" s="73"/>
    </row>
    <row r="321" s="71" customFormat="1" ht="12.75">
      <c r="C321" s="73"/>
    </row>
    <row r="322" s="71" customFormat="1" ht="12.75">
      <c r="C322" s="73"/>
    </row>
    <row r="323" s="71" customFormat="1" ht="12.75">
      <c r="C323" s="73"/>
    </row>
    <row r="324" s="71" customFormat="1" ht="12.75">
      <c r="C324" s="73"/>
    </row>
  </sheetData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2"/>
  <sheetViews>
    <sheetView workbookViewId="0" topLeftCell="A1"/>
  </sheetViews>
  <sheetFormatPr defaultColWidth="9.140625" defaultRowHeight="12.75"/>
  <cols>
    <col min="1" max="1" width="2.7109375" style="1" customWidth="1"/>
    <col min="2" max="2" width="8.8515625" style="1" customWidth="1"/>
    <col min="3" max="4" width="1.421875" style="7" customWidth="1"/>
    <col min="5" max="7" width="2.140625" style="7" customWidth="1"/>
    <col min="8" max="8" width="35.28125" style="7" customWidth="1"/>
    <col min="9" max="9" width="2.140625" style="7" customWidth="1"/>
    <col min="10" max="10" width="7.421875" style="8" customWidth="1"/>
    <col min="11" max="11" width="2.140625" style="7" customWidth="1"/>
    <col min="12" max="12" width="7.421875" style="8" customWidth="1"/>
    <col min="13" max="14" width="1.421875" style="7" customWidth="1"/>
    <col min="15" max="15" width="8.8515625" style="7" customWidth="1"/>
    <col min="16" max="36" width="8.8515625" style="1" customWidth="1"/>
  </cols>
  <sheetData>
    <row r="2" spans="2:5" ht="12.75">
      <c r="B2" s="230">
        <f>'Best buy is'!F13</f>
        <v>1207</v>
      </c>
      <c r="E2" s="7" t="s">
        <v>189</v>
      </c>
    </row>
    <row r="3" spans="1:36" s="27" customFormat="1" ht="13.5" thickBot="1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3:14" s="7" customFormat="1" ht="7.5" customHeight="1">
      <c r="C4" s="9"/>
      <c r="D4" s="10"/>
      <c r="E4" s="10"/>
      <c r="F4" s="10"/>
      <c r="G4" s="10"/>
      <c r="H4" s="10"/>
      <c r="I4" s="10"/>
      <c r="J4" s="11"/>
      <c r="K4" s="10"/>
      <c r="L4" s="11"/>
      <c r="M4" s="10"/>
      <c r="N4" s="28"/>
    </row>
    <row r="5" spans="3:14" s="30" customFormat="1" ht="16.15" customHeight="1">
      <c r="C5" s="12"/>
      <c r="D5" s="258" t="str">
        <f>CONCATENATE("Recognize goodwill impairment")</f>
        <v>Recognize goodwill impairment</v>
      </c>
      <c r="E5" s="258"/>
      <c r="F5" s="258"/>
      <c r="G5" s="258"/>
      <c r="H5" s="258"/>
      <c r="I5" s="258"/>
      <c r="J5" s="258"/>
      <c r="K5" s="258"/>
      <c r="L5" s="258"/>
      <c r="M5" s="258"/>
      <c r="N5" s="29"/>
    </row>
    <row r="6" spans="1:36" s="36" customFormat="1" ht="15.75" customHeight="1" thickBot="1">
      <c r="A6" s="32"/>
      <c r="B6" s="32"/>
      <c r="C6" s="13"/>
      <c r="D6" s="14"/>
      <c r="E6" s="14"/>
      <c r="F6" s="14"/>
      <c r="G6" s="14"/>
      <c r="H6" s="14"/>
      <c r="I6" s="15"/>
      <c r="J6" s="16" t="s">
        <v>140</v>
      </c>
      <c r="K6" s="15"/>
      <c r="L6" s="16" t="s">
        <v>141</v>
      </c>
      <c r="M6" s="14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s="37" customFormat="1" ht="15.75" customHeight="1">
      <c r="A7" s="34"/>
      <c r="B7" s="34"/>
      <c r="C7" s="17"/>
      <c r="D7" s="18"/>
      <c r="E7" s="18"/>
      <c r="F7" s="19"/>
      <c r="G7" s="20"/>
      <c r="H7" s="19"/>
      <c r="I7" s="18"/>
      <c r="J7" s="21"/>
      <c r="K7" s="18"/>
      <c r="L7" s="21"/>
      <c r="M7" s="18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s="37" customFormat="1" ht="15.75" customHeight="1">
      <c r="A8" s="34"/>
      <c r="B8" s="34"/>
      <c r="C8" s="17"/>
      <c r="D8" s="18"/>
      <c r="E8" s="18"/>
      <c r="F8" s="22"/>
      <c r="G8" s="22"/>
      <c r="H8" s="19"/>
      <c r="I8" s="18"/>
      <c r="J8" s="21"/>
      <c r="K8" s="18"/>
      <c r="L8" s="21"/>
      <c r="M8" s="18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s="37" customFormat="1" ht="15.75" customHeight="1">
      <c r="A9" s="34"/>
      <c r="B9" s="34"/>
      <c r="C9" s="17"/>
      <c r="D9" s="18"/>
      <c r="E9" s="18"/>
      <c r="F9" s="22"/>
      <c r="G9" s="22"/>
      <c r="H9" s="19"/>
      <c r="I9" s="18"/>
      <c r="J9" s="21"/>
      <c r="K9" s="18"/>
      <c r="L9" s="21"/>
      <c r="M9" s="18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s="37" customFormat="1" ht="15.75" customHeight="1">
      <c r="A10" s="34"/>
      <c r="B10" s="34"/>
      <c r="C10" s="17"/>
      <c r="D10" s="18"/>
      <c r="E10" s="18"/>
      <c r="F10" s="22"/>
      <c r="G10" s="22"/>
      <c r="H10" s="19"/>
      <c r="I10" s="18"/>
      <c r="J10" s="21"/>
      <c r="K10" s="18"/>
      <c r="L10" s="21"/>
      <c r="M10" s="18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3:14" s="7" customFormat="1" ht="7.5" customHeight="1">
      <c r="C11" s="17"/>
      <c r="D11" s="18"/>
      <c r="E11" s="18"/>
      <c r="F11" s="18"/>
      <c r="G11" s="18"/>
      <c r="H11" s="18"/>
      <c r="I11" s="18"/>
      <c r="J11" s="23"/>
      <c r="K11" s="18"/>
      <c r="L11" s="23"/>
      <c r="M11" s="18"/>
      <c r="N11" s="33"/>
    </row>
    <row r="12" spans="3:14" s="7" customFormat="1" ht="7.5" customHeight="1" thickBot="1">
      <c r="C12" s="24"/>
      <c r="D12" s="25"/>
      <c r="E12" s="25"/>
      <c r="F12" s="25"/>
      <c r="G12" s="25"/>
      <c r="H12" s="25"/>
      <c r="I12" s="25"/>
      <c r="J12" s="26"/>
      <c r="K12" s="25"/>
      <c r="L12" s="26"/>
      <c r="M12" s="25"/>
      <c r="N12" s="35"/>
    </row>
    <row r="13" ht="15.6" customHeight="1"/>
  </sheetData>
  <mergeCells count="1">
    <mergeCell ref="D5:M5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2"/>
  <sheetViews>
    <sheetView workbookViewId="0" topLeftCell="A1"/>
  </sheetViews>
  <sheetFormatPr defaultColWidth="9.140625" defaultRowHeight="12.75"/>
  <cols>
    <col min="1" max="1" width="3.140625" style="1" customWidth="1"/>
    <col min="2" max="2" width="8.8515625" style="1" customWidth="1"/>
    <col min="3" max="4" width="1.421875" style="7" customWidth="1"/>
    <col min="5" max="7" width="2.140625" style="7" customWidth="1"/>
    <col min="8" max="8" width="35.28125" style="7" customWidth="1"/>
    <col min="9" max="9" width="2.140625" style="7" customWidth="1"/>
    <col min="10" max="10" width="7.421875" style="8" customWidth="1"/>
    <col min="11" max="11" width="2.140625" style="7" customWidth="1"/>
    <col min="12" max="12" width="7.421875" style="8" customWidth="1"/>
    <col min="13" max="14" width="1.421875" style="7" customWidth="1"/>
    <col min="15" max="15" width="8.8515625" style="7" customWidth="1"/>
    <col min="16" max="41" width="8.8515625" style="1" customWidth="1"/>
  </cols>
  <sheetData>
    <row r="2" spans="2:5" ht="12.75">
      <c r="B2" s="230">
        <f>'Best buy is'!F13</f>
        <v>1207</v>
      </c>
      <c r="E2" s="7" t="s">
        <v>189</v>
      </c>
    </row>
    <row r="3" spans="1:41" s="27" customFormat="1" ht="13.5" thickBot="1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3:14" s="7" customFormat="1" ht="7.5" customHeight="1">
      <c r="C4" s="9"/>
      <c r="D4" s="10"/>
      <c r="E4" s="10"/>
      <c r="F4" s="10"/>
      <c r="G4" s="10"/>
      <c r="H4" s="10"/>
      <c r="I4" s="10"/>
      <c r="J4" s="11"/>
      <c r="K4" s="10"/>
      <c r="L4" s="11"/>
      <c r="M4" s="28"/>
      <c r="N4" s="18"/>
    </row>
    <row r="5" spans="3:14" s="30" customFormat="1" ht="16.15" customHeight="1">
      <c r="C5" s="12"/>
      <c r="D5" s="258" t="str">
        <f>CONCATENATE("Recognize goodwill impairment")</f>
        <v>Recognize goodwill impairment</v>
      </c>
      <c r="E5" s="258"/>
      <c r="F5" s="258"/>
      <c r="G5" s="258"/>
      <c r="H5" s="258"/>
      <c r="I5" s="258"/>
      <c r="J5" s="258"/>
      <c r="K5" s="258"/>
      <c r="L5" s="258"/>
      <c r="M5" s="259"/>
      <c r="N5" s="175"/>
    </row>
    <row r="6" spans="1:41" s="36" customFormat="1" ht="15.75" customHeight="1">
      <c r="A6" s="32"/>
      <c r="B6" s="32"/>
      <c r="C6" s="13"/>
      <c r="D6" s="14"/>
      <c r="E6" s="14"/>
      <c r="F6" s="14"/>
      <c r="G6" s="14"/>
      <c r="H6" s="14"/>
      <c r="I6" s="15"/>
      <c r="J6" s="176" t="s">
        <v>140</v>
      </c>
      <c r="K6" s="15"/>
      <c r="L6" s="176" t="s">
        <v>141</v>
      </c>
      <c r="M6" s="31"/>
      <c r="N6" s="14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s="37" customFormat="1" ht="15.75" customHeight="1">
      <c r="A7" s="34"/>
      <c r="B7" s="34"/>
      <c r="C7" s="17"/>
      <c r="D7" s="18"/>
      <c r="E7" s="18"/>
      <c r="F7" s="18" t="str">
        <f>Accounts!F41</f>
        <v>Goodwill impairment</v>
      </c>
      <c r="G7" s="177"/>
      <c r="H7" s="18"/>
      <c r="I7" s="18"/>
      <c r="J7" s="23">
        <f>B2</f>
        <v>1207</v>
      </c>
      <c r="K7" s="18"/>
      <c r="L7" s="23"/>
      <c r="M7" s="33"/>
      <c r="N7" s="18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s="37" customFormat="1" ht="15.75" customHeight="1">
      <c r="A8" s="34"/>
      <c r="B8" s="34"/>
      <c r="C8" s="17"/>
      <c r="D8" s="18"/>
      <c r="E8" s="18"/>
      <c r="F8" s="177"/>
      <c r="G8" s="177"/>
      <c r="H8" s="18" t="str">
        <f>Accounts!F16</f>
        <v>Goodwill</v>
      </c>
      <c r="I8" s="18"/>
      <c r="J8" s="23"/>
      <c r="K8" s="18"/>
      <c r="L8" s="23">
        <f>B2</f>
        <v>1207</v>
      </c>
      <c r="M8" s="33"/>
      <c r="N8" s="18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3:14" s="7" customFormat="1" ht="7.5" customHeight="1" thickBot="1">
      <c r="C9" s="24"/>
      <c r="D9" s="25"/>
      <c r="E9" s="25"/>
      <c r="F9" s="25"/>
      <c r="G9" s="25"/>
      <c r="H9" s="25"/>
      <c r="I9" s="25"/>
      <c r="J9" s="26"/>
      <c r="K9" s="25"/>
      <c r="L9" s="26"/>
      <c r="M9" s="35"/>
      <c r="N9" s="18"/>
    </row>
    <row r="10" spans="3:14" s="7" customFormat="1" ht="7.5" customHeight="1">
      <c r="C10" s="10"/>
      <c r="D10" s="10"/>
      <c r="E10" s="10"/>
      <c r="F10" s="10"/>
      <c r="G10" s="10"/>
      <c r="H10" s="10"/>
      <c r="I10" s="10"/>
      <c r="J10" s="11"/>
      <c r="K10" s="10"/>
      <c r="L10" s="11"/>
      <c r="M10" s="10"/>
      <c r="N10" s="18"/>
    </row>
    <row r="11" spans="3:13" ht="28.9" customHeight="1">
      <c r="C11" s="178"/>
      <c r="D11" s="178"/>
      <c r="E11" s="260" t="s">
        <v>208</v>
      </c>
      <c r="F11" s="260"/>
      <c r="G11" s="260"/>
      <c r="H11" s="260"/>
      <c r="I11" s="260"/>
      <c r="J11" s="260"/>
      <c r="K11" s="260"/>
      <c r="L11" s="260"/>
      <c r="M11" s="178"/>
    </row>
    <row r="12" spans="3:15" s="1" customFormat="1" ht="6" customHeight="1">
      <c r="C12" s="178"/>
      <c r="D12" s="178"/>
      <c r="E12" s="260"/>
      <c r="F12" s="260"/>
      <c r="G12" s="260"/>
      <c r="H12" s="260"/>
      <c r="I12" s="260"/>
      <c r="J12" s="260"/>
      <c r="K12" s="260"/>
      <c r="L12" s="260"/>
      <c r="M12" s="178"/>
      <c r="N12" s="7"/>
      <c r="O12" s="7"/>
    </row>
  </sheetData>
  <mergeCells count="2">
    <mergeCell ref="D5:M5"/>
    <mergeCell ref="E11:L12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8"/>
  <sheetViews>
    <sheetView workbookViewId="0" topLeftCell="A1"/>
  </sheetViews>
  <sheetFormatPr defaultColWidth="9.140625" defaultRowHeight="12.75"/>
  <cols>
    <col min="1" max="1" width="3.7109375" style="1" customWidth="1"/>
    <col min="2" max="2" width="0.9921875" style="108" customWidth="1"/>
    <col min="3" max="3" width="8.8515625" style="108" customWidth="1"/>
    <col min="4" max="4" width="11.7109375" style="108" customWidth="1"/>
    <col min="5" max="5" width="33.57421875" style="108" customWidth="1"/>
    <col min="6" max="6" width="5.421875" style="108" customWidth="1"/>
    <col min="7" max="9" width="3.57421875" style="109" customWidth="1"/>
    <col min="10" max="10" width="4.140625" style="109" customWidth="1"/>
    <col min="11" max="13" width="3.57421875" style="109" customWidth="1"/>
    <col min="14" max="14" width="3.28125" style="108" customWidth="1"/>
    <col min="15" max="15" width="0.9921875" style="108" customWidth="1"/>
    <col min="16" max="16" width="12.7109375" style="108" bestFit="1" customWidth="1"/>
    <col min="17" max="46" width="8.8515625" style="1" customWidth="1"/>
  </cols>
  <sheetData>
    <row r="1" spans="1:46" s="110" customFormat="1" ht="13.5" thickBot="1">
      <c r="A1" s="145"/>
      <c r="B1" s="107"/>
      <c r="C1" s="108"/>
      <c r="D1" s="108"/>
      <c r="E1" s="108"/>
      <c r="F1" s="108"/>
      <c r="G1" s="109"/>
      <c r="H1" s="109"/>
      <c r="I1" s="109"/>
      <c r="J1" s="109"/>
      <c r="K1" s="109"/>
      <c r="L1" s="109"/>
      <c r="M1" s="109"/>
      <c r="N1" s="108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</row>
    <row r="2" spans="1:46" s="110" customFormat="1" ht="6" customHeight="1">
      <c r="A2" s="108"/>
      <c r="B2" s="111"/>
      <c r="C2" s="112"/>
      <c r="D2" s="113"/>
      <c r="E2" s="113"/>
      <c r="F2" s="113"/>
      <c r="G2" s="114"/>
      <c r="H2" s="114"/>
      <c r="I2" s="114"/>
      <c r="J2" s="114"/>
      <c r="K2" s="114"/>
      <c r="L2" s="114"/>
      <c r="M2" s="114"/>
      <c r="N2" s="113"/>
      <c r="O2" s="115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</row>
    <row r="3" spans="1:46" s="110" customFormat="1" ht="15">
      <c r="A3" s="107"/>
      <c r="B3" s="116"/>
      <c r="C3" s="146"/>
      <c r="D3" s="117"/>
      <c r="E3" s="117"/>
      <c r="F3" s="147" t="s">
        <v>144</v>
      </c>
      <c r="G3" s="147"/>
      <c r="H3" s="148"/>
      <c r="I3" s="148" t="s">
        <v>145</v>
      </c>
      <c r="J3" s="148"/>
      <c r="K3" s="148"/>
      <c r="L3" s="148" t="s">
        <v>180</v>
      </c>
      <c r="M3" s="148"/>
      <c r="N3" s="148"/>
      <c r="O3" s="11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</row>
    <row r="4" spans="1:46" s="110" customFormat="1" ht="6" customHeight="1">
      <c r="A4" s="107"/>
      <c r="B4" s="119"/>
      <c r="C4" s="120"/>
      <c r="D4" s="117"/>
      <c r="E4" s="117"/>
      <c r="F4" s="117"/>
      <c r="G4" s="121"/>
      <c r="H4" s="121"/>
      <c r="I4" s="121"/>
      <c r="J4" s="121"/>
      <c r="K4" s="121"/>
      <c r="L4" s="121"/>
      <c r="M4" s="121"/>
      <c r="N4" s="117"/>
      <c r="O4" s="122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</row>
    <row r="5" spans="1:46" s="110" customFormat="1" ht="5.1" customHeight="1">
      <c r="A5" s="107"/>
      <c r="B5" s="116"/>
      <c r="C5" s="117"/>
      <c r="D5" s="117"/>
      <c r="E5" s="117"/>
      <c r="F5" s="117"/>
      <c r="G5" s="121"/>
      <c r="H5" s="121"/>
      <c r="I5" s="121"/>
      <c r="J5" s="121"/>
      <c r="K5" s="121"/>
      <c r="L5" s="121"/>
      <c r="M5" s="121"/>
      <c r="N5" s="117"/>
      <c r="O5" s="11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</row>
    <row r="6" spans="1:46" s="110" customFormat="1" ht="12.75">
      <c r="A6" s="107"/>
      <c r="B6" s="123"/>
      <c r="C6" s="124" t="s">
        <v>190</v>
      </c>
      <c r="D6" s="125"/>
      <c r="E6" s="125"/>
      <c r="F6" s="117"/>
      <c r="G6" s="126"/>
      <c r="H6" s="121"/>
      <c r="I6" s="121"/>
      <c r="J6" s="126"/>
      <c r="K6" s="121"/>
      <c r="L6" s="121"/>
      <c r="M6" s="126"/>
      <c r="N6" s="117"/>
      <c r="O6" s="127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</row>
    <row r="7" spans="1:46" s="110" customFormat="1" ht="5.1" customHeight="1">
      <c r="A7" s="107"/>
      <c r="B7" s="116"/>
      <c r="C7" s="117"/>
      <c r="D7" s="117"/>
      <c r="E7" s="117"/>
      <c r="F7" s="117"/>
      <c r="G7" s="121"/>
      <c r="H7" s="121"/>
      <c r="I7" s="121"/>
      <c r="J7" s="121"/>
      <c r="K7" s="121"/>
      <c r="L7" s="121"/>
      <c r="M7" s="121"/>
      <c r="N7" s="117"/>
      <c r="O7" s="11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</row>
    <row r="8" spans="1:46" s="110" customFormat="1" ht="5.1" customHeight="1">
      <c r="A8" s="107"/>
      <c r="B8" s="116"/>
      <c r="C8" s="117"/>
      <c r="D8" s="117"/>
      <c r="E8" s="117"/>
      <c r="F8" s="117"/>
      <c r="G8" s="121"/>
      <c r="H8" s="121"/>
      <c r="I8" s="121"/>
      <c r="J8" s="121"/>
      <c r="K8" s="121"/>
      <c r="L8" s="121"/>
      <c r="M8" s="121"/>
      <c r="N8" s="117"/>
      <c r="O8" s="11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</row>
    <row r="9" spans="1:46" s="110" customFormat="1" ht="12.75">
      <c r="A9" s="107"/>
      <c r="B9" s="123"/>
      <c r="C9" s="124" t="s">
        <v>191</v>
      </c>
      <c r="D9" s="125"/>
      <c r="E9" s="125"/>
      <c r="F9" s="117"/>
      <c r="G9" s="126"/>
      <c r="H9" s="121"/>
      <c r="I9" s="121"/>
      <c r="J9" s="126"/>
      <c r="K9" s="121"/>
      <c r="L9" s="121"/>
      <c r="M9" s="126"/>
      <c r="N9" s="117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</row>
    <row r="10" spans="1:46" s="110" customFormat="1" ht="5.1" customHeight="1">
      <c r="A10" s="107"/>
      <c r="B10" s="116"/>
      <c r="C10" s="117"/>
      <c r="D10" s="117"/>
      <c r="E10" s="117"/>
      <c r="F10" s="117"/>
      <c r="G10" s="121"/>
      <c r="H10" s="121"/>
      <c r="I10" s="121"/>
      <c r="J10" s="121"/>
      <c r="K10" s="121"/>
      <c r="L10" s="121"/>
      <c r="M10" s="121"/>
      <c r="N10" s="117"/>
      <c r="O10" s="11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</row>
    <row r="11" spans="1:46" s="110" customFormat="1" ht="5.1" customHeight="1">
      <c r="A11" s="107"/>
      <c r="B11" s="116"/>
      <c r="C11" s="117"/>
      <c r="D11" s="117"/>
      <c r="E11" s="117"/>
      <c r="F11" s="117"/>
      <c r="G11" s="121"/>
      <c r="H11" s="121"/>
      <c r="I11" s="121"/>
      <c r="J11" s="121"/>
      <c r="K11" s="121"/>
      <c r="L11" s="121"/>
      <c r="M11" s="121"/>
      <c r="N11" s="117"/>
      <c r="O11" s="11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</row>
    <row r="12" spans="1:46" s="110" customFormat="1" ht="12.75">
      <c r="A12" s="107"/>
      <c r="B12" s="123"/>
      <c r="C12" s="124" t="s">
        <v>192</v>
      </c>
      <c r="D12" s="125"/>
      <c r="E12" s="125"/>
      <c r="F12" s="117"/>
      <c r="G12" s="126"/>
      <c r="H12" s="121"/>
      <c r="I12" s="121"/>
      <c r="J12" s="126"/>
      <c r="K12" s="121"/>
      <c r="L12" s="121"/>
      <c r="M12" s="126"/>
      <c r="N12" s="117"/>
      <c r="O12" s="12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</row>
    <row r="13" spans="1:46" s="110" customFormat="1" ht="6" customHeight="1" thickBot="1">
      <c r="A13" s="108"/>
      <c r="B13" s="128"/>
      <c r="C13" s="129"/>
      <c r="D13" s="130"/>
      <c r="E13" s="130"/>
      <c r="F13" s="130"/>
      <c r="G13" s="131"/>
      <c r="H13" s="131"/>
      <c r="I13" s="131"/>
      <c r="J13" s="131"/>
      <c r="K13" s="131"/>
      <c r="L13" s="131"/>
      <c r="M13" s="131"/>
      <c r="N13" s="130"/>
      <c r="O13" s="132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</row>
    <row r="14" spans="1:46" s="110" customFormat="1" ht="5.1" customHeight="1">
      <c r="A14" s="107"/>
      <c r="B14" s="107"/>
      <c r="C14" s="107"/>
      <c r="D14" s="107"/>
      <c r="E14" s="107"/>
      <c r="F14" s="107"/>
      <c r="G14" s="133"/>
      <c r="H14" s="133"/>
      <c r="I14" s="133"/>
      <c r="J14" s="133"/>
      <c r="K14" s="133"/>
      <c r="L14" s="133"/>
      <c r="M14" s="133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</row>
    <row r="15" spans="1:46" s="135" customFormat="1" ht="10.5" customHeight="1">
      <c r="A15" s="117"/>
      <c r="B15" s="134"/>
      <c r="C15" s="117"/>
      <c r="D15" s="117"/>
      <c r="E15" s="117"/>
      <c r="F15" s="117"/>
      <c r="G15" s="121"/>
      <c r="H15" s="121"/>
      <c r="I15" s="121"/>
      <c r="J15" s="121"/>
      <c r="K15" s="121"/>
      <c r="L15" s="121"/>
      <c r="M15" s="121"/>
      <c r="N15" s="117"/>
      <c r="O15" s="134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</row>
    <row r="16" spans="1:15" s="139" customFormat="1" ht="16.5" customHeight="1">
      <c r="A16" s="136"/>
      <c r="B16" s="136"/>
      <c r="C16" s="144"/>
      <c r="D16" s="137"/>
      <c r="E16" s="138"/>
      <c r="F16" s="138"/>
      <c r="G16" s="138"/>
      <c r="I16" s="140"/>
      <c r="J16" s="137"/>
      <c r="K16" s="138"/>
      <c r="L16" s="138"/>
      <c r="M16" s="138"/>
      <c r="N16" s="138"/>
      <c r="O16" s="136"/>
    </row>
    <row r="17" spans="3:14" s="139" customFormat="1" ht="14.25">
      <c r="C17" s="144"/>
      <c r="D17" s="137"/>
      <c r="E17" s="138"/>
      <c r="F17" s="141"/>
      <c r="G17" s="138"/>
      <c r="I17" s="140"/>
      <c r="J17" s="137"/>
      <c r="K17" s="138"/>
      <c r="L17" s="138"/>
      <c r="M17" s="138"/>
      <c r="N17" s="138"/>
    </row>
    <row r="18" spans="2:16" ht="14.25">
      <c r="B18" s="139"/>
      <c r="C18" s="144"/>
      <c r="D18" s="137"/>
      <c r="E18" s="138"/>
      <c r="F18" s="141"/>
      <c r="G18" s="138"/>
      <c r="H18" s="139"/>
      <c r="I18" s="139"/>
      <c r="J18" s="137"/>
      <c r="K18" s="138"/>
      <c r="L18" s="138"/>
      <c r="M18" s="138"/>
      <c r="N18" s="138"/>
      <c r="O18" s="139"/>
      <c r="P18" s="139"/>
    </row>
    <row r="19" spans="2:16" ht="14.25">
      <c r="B19" s="139"/>
      <c r="C19" s="139"/>
      <c r="D19" s="137"/>
      <c r="E19" s="138"/>
      <c r="F19" s="138"/>
      <c r="G19" s="138"/>
      <c r="H19" s="139"/>
      <c r="I19" s="139"/>
      <c r="J19" s="137"/>
      <c r="K19" s="138"/>
      <c r="L19" s="138"/>
      <c r="M19" s="138"/>
      <c r="N19" s="138"/>
      <c r="O19" s="139"/>
      <c r="P19" s="139"/>
    </row>
    <row r="20" spans="2:16" ht="14.25">
      <c r="B20" s="139"/>
      <c r="C20" s="139"/>
      <c r="D20" s="137"/>
      <c r="E20" s="138"/>
      <c r="F20" s="142"/>
      <c r="G20" s="138"/>
      <c r="H20" s="139"/>
      <c r="I20" s="139"/>
      <c r="J20" s="137"/>
      <c r="K20" s="138"/>
      <c r="L20" s="138"/>
      <c r="M20" s="138"/>
      <c r="N20" s="138"/>
      <c r="O20" s="139"/>
      <c r="P20" s="139"/>
    </row>
    <row r="21" spans="2:16" ht="14.25">
      <c r="B21" s="139"/>
      <c r="C21" s="139"/>
      <c r="D21" s="137"/>
      <c r="E21" s="138"/>
      <c r="F21" s="138"/>
      <c r="G21" s="138"/>
      <c r="H21" s="139"/>
      <c r="I21" s="139"/>
      <c r="J21" s="137"/>
      <c r="K21" s="138"/>
      <c r="L21" s="138"/>
      <c r="M21" s="138"/>
      <c r="N21" s="138"/>
      <c r="O21" s="139"/>
      <c r="P21" s="139"/>
    </row>
    <row r="22" spans="2:16" ht="14.25">
      <c r="B22" s="139"/>
      <c r="C22" s="139"/>
      <c r="D22" s="137"/>
      <c r="E22" s="138"/>
      <c r="F22" s="138"/>
      <c r="G22" s="138"/>
      <c r="H22" s="139"/>
      <c r="I22" s="139"/>
      <c r="J22" s="137"/>
      <c r="K22" s="138"/>
      <c r="L22" s="138"/>
      <c r="M22" s="138"/>
      <c r="N22" s="138"/>
      <c r="O22" s="139"/>
      <c r="P22" s="139"/>
    </row>
    <row r="23" spans="5:11" ht="12.75">
      <c r="E23" s="222"/>
      <c r="H23" s="223"/>
      <c r="I23" s="223"/>
      <c r="J23" s="223"/>
      <c r="K23" s="223"/>
    </row>
    <row r="24" ht="12.75">
      <c r="E24" s="222"/>
    </row>
    <row r="25" ht="12.75">
      <c r="E25" s="224"/>
    </row>
    <row r="26" spans="5:11" ht="12.75">
      <c r="E26" s="143"/>
      <c r="F26" s="222"/>
      <c r="H26" s="223"/>
      <c r="I26" s="225"/>
      <c r="J26" s="225"/>
      <c r="K26" s="225"/>
    </row>
    <row r="27" spans="5:11" ht="12.75">
      <c r="E27" s="143"/>
      <c r="H27" s="223"/>
      <c r="I27" s="225"/>
      <c r="J27" s="225"/>
      <c r="K27" s="225"/>
    </row>
    <row r="28" spans="5:11" ht="12.75">
      <c r="E28" s="226"/>
      <c r="H28" s="227"/>
      <c r="I28" s="227"/>
      <c r="J28" s="227"/>
      <c r="K28" s="227"/>
    </row>
  </sheetData>
  <printOptions/>
  <pageMargins left="0.7" right="0.7" top="0.75" bottom="0.75" header="0.3" footer="0.3"/>
  <pageSetup fitToHeight="1" fitToWidth="1" horizontalDpi="1200" verticalDpi="1200" orientation="portrait" scale="8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8"/>
  <sheetViews>
    <sheetView workbookViewId="0" topLeftCell="A1"/>
  </sheetViews>
  <sheetFormatPr defaultColWidth="9.140625" defaultRowHeight="12.75"/>
  <cols>
    <col min="1" max="1" width="3.28125" style="1" customWidth="1"/>
    <col min="2" max="2" width="0.9921875" style="108" customWidth="1"/>
    <col min="3" max="3" width="8.8515625" style="108" customWidth="1"/>
    <col min="4" max="4" width="11.7109375" style="108" customWidth="1"/>
    <col min="5" max="5" width="33.57421875" style="108" customWidth="1"/>
    <col min="6" max="6" width="5.421875" style="108" customWidth="1"/>
    <col min="7" max="9" width="3.57421875" style="109" customWidth="1"/>
    <col min="10" max="10" width="4.140625" style="109" customWidth="1"/>
    <col min="11" max="13" width="3.57421875" style="109" customWidth="1"/>
    <col min="14" max="14" width="3.28125" style="108" customWidth="1"/>
    <col min="15" max="15" width="0.9921875" style="108" customWidth="1"/>
    <col min="16" max="16" width="12.7109375" style="108" bestFit="1" customWidth="1"/>
    <col min="17" max="57" width="8.8515625" style="1" customWidth="1"/>
  </cols>
  <sheetData>
    <row r="1" spans="1:57" s="110" customFormat="1" ht="13.5" thickBot="1">
      <c r="A1" s="145"/>
      <c r="B1" s="107"/>
      <c r="C1" s="108"/>
      <c r="D1" s="108"/>
      <c r="E1" s="108"/>
      <c r="F1" s="108"/>
      <c r="G1" s="109"/>
      <c r="H1" s="109"/>
      <c r="I1" s="109"/>
      <c r="J1" s="109"/>
      <c r="K1" s="109"/>
      <c r="L1" s="109"/>
      <c r="M1" s="109"/>
      <c r="N1" s="108"/>
      <c r="O1" s="107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s="110" customFormat="1" ht="6" customHeight="1">
      <c r="A2" s="108"/>
      <c r="B2" s="111"/>
      <c r="C2" s="112"/>
      <c r="D2" s="113"/>
      <c r="E2" s="113"/>
      <c r="F2" s="113"/>
      <c r="G2" s="114"/>
      <c r="H2" s="114"/>
      <c r="I2" s="114"/>
      <c r="J2" s="114"/>
      <c r="K2" s="114"/>
      <c r="L2" s="114"/>
      <c r="M2" s="114"/>
      <c r="N2" s="113"/>
      <c r="O2" s="115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</row>
    <row r="3" spans="1:57" s="110" customFormat="1" ht="15">
      <c r="A3" s="107"/>
      <c r="B3" s="116"/>
      <c r="C3" s="146"/>
      <c r="D3" s="117"/>
      <c r="E3" s="117"/>
      <c r="F3" s="147" t="s">
        <v>144</v>
      </c>
      <c r="G3" s="147"/>
      <c r="H3" s="148"/>
      <c r="I3" s="148" t="s">
        <v>145</v>
      </c>
      <c r="J3" s="148"/>
      <c r="K3" s="148"/>
      <c r="L3" s="148" t="s">
        <v>180</v>
      </c>
      <c r="M3" s="148"/>
      <c r="N3" s="148"/>
      <c r="O3" s="11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</row>
    <row r="4" spans="1:57" s="110" customFormat="1" ht="6" customHeight="1">
      <c r="A4" s="107"/>
      <c r="B4" s="119"/>
      <c r="C4" s="120"/>
      <c r="D4" s="117"/>
      <c r="E4" s="117"/>
      <c r="F4" s="117"/>
      <c r="G4" s="121"/>
      <c r="H4" s="121"/>
      <c r="I4" s="121"/>
      <c r="J4" s="121"/>
      <c r="K4" s="121"/>
      <c r="L4" s="121"/>
      <c r="M4" s="121"/>
      <c r="N4" s="117"/>
      <c r="O4" s="122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</row>
    <row r="5" spans="1:57" s="110" customFormat="1" ht="5.1" customHeight="1">
      <c r="A5" s="107"/>
      <c r="B5" s="116"/>
      <c r="C5" s="117"/>
      <c r="D5" s="117"/>
      <c r="E5" s="117"/>
      <c r="F5" s="117"/>
      <c r="G5" s="121"/>
      <c r="H5" s="121"/>
      <c r="I5" s="121"/>
      <c r="J5" s="121"/>
      <c r="K5" s="121"/>
      <c r="L5" s="121"/>
      <c r="M5" s="121"/>
      <c r="N5" s="117"/>
      <c r="O5" s="11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</row>
    <row r="6" spans="1:57" s="110" customFormat="1" ht="12.75">
      <c r="A6" s="107"/>
      <c r="B6" s="123"/>
      <c r="C6" s="124" t="s">
        <v>190</v>
      </c>
      <c r="D6" s="125"/>
      <c r="E6" s="125"/>
      <c r="F6" s="117"/>
      <c r="G6" s="126"/>
      <c r="H6" s="121"/>
      <c r="I6" s="121"/>
      <c r="J6" s="126" t="s">
        <v>178</v>
      </c>
      <c r="K6" s="121"/>
      <c r="L6" s="121"/>
      <c r="M6" s="126"/>
      <c r="N6" s="117"/>
      <c r="O6" s="127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</row>
    <row r="7" spans="1:57" s="110" customFormat="1" ht="5.1" customHeight="1">
      <c r="A7" s="107"/>
      <c r="B7" s="116"/>
      <c r="C7" s="117"/>
      <c r="D7" s="117"/>
      <c r="E7" s="117"/>
      <c r="F7" s="117"/>
      <c r="G7" s="121"/>
      <c r="H7" s="121"/>
      <c r="I7" s="121"/>
      <c r="J7" s="121"/>
      <c r="K7" s="121"/>
      <c r="L7" s="121"/>
      <c r="M7" s="121"/>
      <c r="N7" s="117"/>
      <c r="O7" s="11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</row>
    <row r="8" spans="1:57" s="110" customFormat="1" ht="5.1" customHeight="1">
      <c r="A8" s="107"/>
      <c r="B8" s="116"/>
      <c r="C8" s="117"/>
      <c r="D8" s="117"/>
      <c r="E8" s="117"/>
      <c r="F8" s="117"/>
      <c r="G8" s="121"/>
      <c r="H8" s="121"/>
      <c r="I8" s="121"/>
      <c r="J8" s="121"/>
      <c r="K8" s="121"/>
      <c r="L8" s="121"/>
      <c r="M8" s="121"/>
      <c r="N8" s="117"/>
      <c r="O8" s="11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</row>
    <row r="9" spans="1:57" s="110" customFormat="1" ht="12.75">
      <c r="A9" s="107"/>
      <c r="B9" s="123"/>
      <c r="C9" s="124" t="s">
        <v>191</v>
      </c>
      <c r="D9" s="125"/>
      <c r="E9" s="125"/>
      <c r="F9" s="117"/>
      <c r="G9" s="126" t="s">
        <v>178</v>
      </c>
      <c r="H9" s="121"/>
      <c r="I9" s="121"/>
      <c r="J9" s="126"/>
      <c r="K9" s="121"/>
      <c r="L9" s="121"/>
      <c r="M9" s="126"/>
      <c r="N9" s="117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</row>
    <row r="10" spans="1:57" s="110" customFormat="1" ht="5.1" customHeight="1">
      <c r="A10" s="107"/>
      <c r="B10" s="116"/>
      <c r="C10" s="117"/>
      <c r="D10" s="117"/>
      <c r="E10" s="117"/>
      <c r="F10" s="117"/>
      <c r="G10" s="121"/>
      <c r="H10" s="121"/>
      <c r="I10" s="121"/>
      <c r="J10" s="121"/>
      <c r="K10" s="121"/>
      <c r="L10" s="121"/>
      <c r="M10" s="121"/>
      <c r="N10" s="117"/>
      <c r="O10" s="11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</row>
    <row r="11" spans="1:57" s="110" customFormat="1" ht="5.1" customHeight="1">
      <c r="A11" s="107"/>
      <c r="B11" s="116"/>
      <c r="C11" s="117"/>
      <c r="D11" s="117"/>
      <c r="E11" s="117"/>
      <c r="F11" s="117"/>
      <c r="G11" s="121"/>
      <c r="H11" s="121"/>
      <c r="I11" s="121"/>
      <c r="J11" s="121"/>
      <c r="K11" s="121"/>
      <c r="L11" s="121"/>
      <c r="M11" s="121"/>
      <c r="N11" s="117"/>
      <c r="O11" s="11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</row>
    <row r="12" spans="1:57" s="110" customFormat="1" ht="12.75">
      <c r="A12" s="107"/>
      <c r="B12" s="123"/>
      <c r="C12" s="124" t="s">
        <v>192</v>
      </c>
      <c r="D12" s="125"/>
      <c r="E12" s="125"/>
      <c r="F12" s="117"/>
      <c r="G12" s="126"/>
      <c r="H12" s="121"/>
      <c r="I12" s="121"/>
      <c r="J12" s="126"/>
      <c r="K12" s="121"/>
      <c r="L12" s="121"/>
      <c r="M12" s="126" t="s">
        <v>178</v>
      </c>
      <c r="N12" s="117"/>
      <c r="O12" s="12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</row>
    <row r="13" spans="1:57" s="110" customFormat="1" ht="6" customHeight="1" thickBot="1">
      <c r="A13" s="108"/>
      <c r="B13" s="128"/>
      <c r="C13" s="129"/>
      <c r="D13" s="130"/>
      <c r="E13" s="130"/>
      <c r="F13" s="130"/>
      <c r="G13" s="131"/>
      <c r="H13" s="131"/>
      <c r="I13" s="131"/>
      <c r="J13" s="131"/>
      <c r="K13" s="131"/>
      <c r="L13" s="131"/>
      <c r="M13" s="131"/>
      <c r="N13" s="130"/>
      <c r="O13" s="132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</row>
    <row r="14" spans="1:57" s="110" customFormat="1" ht="5.1" customHeight="1">
      <c r="A14" s="107"/>
      <c r="B14" s="107"/>
      <c r="C14" s="107"/>
      <c r="D14" s="107"/>
      <c r="E14" s="107"/>
      <c r="F14" s="107"/>
      <c r="G14" s="133"/>
      <c r="H14" s="133"/>
      <c r="I14" s="133"/>
      <c r="J14" s="133"/>
      <c r="K14" s="133"/>
      <c r="L14" s="133"/>
      <c r="M14" s="133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</row>
    <row r="15" spans="1:57" s="135" customFormat="1" ht="10.5" customHeight="1">
      <c r="A15" s="117"/>
      <c r="B15" s="134"/>
      <c r="C15" s="117"/>
      <c r="D15" s="117"/>
      <c r="E15" s="117"/>
      <c r="F15" s="117"/>
      <c r="G15" s="121"/>
      <c r="H15" s="121"/>
      <c r="I15" s="121"/>
      <c r="J15" s="121"/>
      <c r="K15" s="121"/>
      <c r="L15" s="121"/>
      <c r="M15" s="121"/>
      <c r="N15" s="117"/>
      <c r="O15" s="134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</row>
    <row r="16" spans="1:15" s="139" customFormat="1" ht="16.5" customHeight="1">
      <c r="A16" s="136"/>
      <c r="B16" s="136"/>
      <c r="C16" s="144"/>
      <c r="D16" s="137"/>
      <c r="E16" s="138"/>
      <c r="F16" s="138"/>
      <c r="G16" s="138"/>
      <c r="I16" s="140"/>
      <c r="J16" s="137"/>
      <c r="K16" s="138"/>
      <c r="L16" s="138"/>
      <c r="M16" s="138"/>
      <c r="N16" s="138"/>
      <c r="O16" s="136"/>
    </row>
    <row r="17" spans="3:14" s="139" customFormat="1" ht="14.25">
      <c r="C17" s="144"/>
      <c r="D17" s="137"/>
      <c r="E17" s="138"/>
      <c r="F17" s="141"/>
      <c r="G17" s="138"/>
      <c r="I17" s="140"/>
      <c r="J17" s="137"/>
      <c r="K17" s="138"/>
      <c r="L17" s="138"/>
      <c r="M17" s="138"/>
      <c r="N17" s="138"/>
    </row>
    <row r="18" spans="2:16" ht="14.25">
      <c r="B18" s="139"/>
      <c r="C18" s="144"/>
      <c r="D18" s="137"/>
      <c r="E18" s="138"/>
      <c r="F18" s="141"/>
      <c r="G18" s="138"/>
      <c r="H18" s="139"/>
      <c r="I18" s="139"/>
      <c r="J18" s="137"/>
      <c r="K18" s="138"/>
      <c r="L18" s="138"/>
      <c r="M18" s="138"/>
      <c r="N18" s="138"/>
      <c r="O18" s="139"/>
      <c r="P18" s="139"/>
    </row>
    <row r="19" spans="2:16" ht="14.25">
      <c r="B19" s="139"/>
      <c r="C19" s="139"/>
      <c r="D19" s="137"/>
      <c r="E19" s="138"/>
      <c r="F19" s="138"/>
      <c r="G19" s="138"/>
      <c r="H19" s="139"/>
      <c r="I19" s="139"/>
      <c r="J19" s="137"/>
      <c r="K19" s="138"/>
      <c r="L19" s="138"/>
      <c r="M19" s="138"/>
      <c r="N19" s="138"/>
      <c r="O19" s="139"/>
      <c r="P19" s="139"/>
    </row>
    <row r="20" spans="2:16" ht="14.25">
      <c r="B20" s="139"/>
      <c r="C20" s="139"/>
      <c r="D20" s="137"/>
      <c r="E20" s="138"/>
      <c r="F20" s="142"/>
      <c r="G20" s="138"/>
      <c r="H20" s="139"/>
      <c r="I20" s="139"/>
      <c r="J20" s="137"/>
      <c r="K20" s="138"/>
      <c r="L20" s="138"/>
      <c r="M20" s="138"/>
      <c r="N20" s="138"/>
      <c r="O20" s="139"/>
      <c r="P20" s="139"/>
    </row>
    <row r="21" spans="2:16" ht="14.25">
      <c r="B21" s="139"/>
      <c r="C21" s="139"/>
      <c r="D21" s="137"/>
      <c r="E21" s="138"/>
      <c r="F21" s="138"/>
      <c r="G21" s="138"/>
      <c r="H21" s="139"/>
      <c r="I21" s="139"/>
      <c r="J21" s="137"/>
      <c r="K21" s="138"/>
      <c r="L21" s="138"/>
      <c r="M21" s="138"/>
      <c r="N21" s="138"/>
      <c r="O21" s="139"/>
      <c r="P21" s="139"/>
    </row>
    <row r="22" spans="2:16" ht="14.25">
      <c r="B22" s="139"/>
      <c r="C22" s="139"/>
      <c r="D22" s="137"/>
      <c r="E22" s="138"/>
      <c r="F22" s="138"/>
      <c r="G22" s="138"/>
      <c r="H22" s="139"/>
      <c r="I22" s="139"/>
      <c r="J22" s="137"/>
      <c r="K22" s="138"/>
      <c r="L22" s="138"/>
      <c r="M22" s="138"/>
      <c r="N22" s="138"/>
      <c r="O22" s="139"/>
      <c r="P22" s="139"/>
    </row>
    <row r="23" spans="5:11" ht="12.75">
      <c r="E23" s="222"/>
      <c r="H23" s="223"/>
      <c r="I23" s="223"/>
      <c r="J23" s="223"/>
      <c r="K23" s="223"/>
    </row>
    <row r="24" ht="12.75">
      <c r="E24" s="222"/>
    </row>
    <row r="25" ht="12.75">
      <c r="E25" s="224"/>
    </row>
    <row r="26" spans="5:11" ht="12.75">
      <c r="E26" s="143"/>
      <c r="F26" s="222"/>
      <c r="H26" s="223"/>
      <c r="I26" s="225"/>
      <c r="J26" s="225"/>
      <c r="K26" s="225"/>
    </row>
    <row r="27" spans="5:11" ht="12.75">
      <c r="E27" s="143"/>
      <c r="H27" s="223"/>
      <c r="I27" s="225"/>
      <c r="J27" s="225"/>
      <c r="K27" s="225"/>
    </row>
    <row r="28" spans="5:11" ht="12.75">
      <c r="E28" s="226"/>
      <c r="H28" s="227"/>
      <c r="I28" s="227"/>
      <c r="J28" s="227"/>
      <c r="K28" s="227"/>
    </row>
  </sheetData>
  <printOptions/>
  <pageMargins left="0.7" right="0.7" top="0.75" bottom="0.75" header="0.3" footer="0.3"/>
  <pageSetup fitToHeight="1" fitToWidth="1" horizontalDpi="1200" verticalDpi="12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29"/>
  <sheetViews>
    <sheetView workbookViewId="0" topLeftCell="A1"/>
  </sheetViews>
  <sheetFormatPr defaultColWidth="9.140625" defaultRowHeight="12.75"/>
  <cols>
    <col min="1" max="1" width="3.00390625" style="1" customWidth="1"/>
    <col min="2" max="4" width="1.1484375" style="0" customWidth="1"/>
    <col min="5" max="5" width="64.57421875" style="0" customWidth="1"/>
    <col min="6" max="6" width="11.8515625" style="0" customWidth="1"/>
    <col min="7" max="7" width="1.1484375" style="0" customWidth="1"/>
    <col min="8" max="8" width="11.8515625" style="0" customWidth="1"/>
    <col min="9" max="9" width="0.9921875" style="0" customWidth="1"/>
    <col min="10" max="10" width="11.8515625" style="0" customWidth="1"/>
    <col min="11" max="11" width="1.1484375" style="0" customWidth="1"/>
    <col min="12" max="62" width="8.8515625" style="1" customWidth="1"/>
  </cols>
  <sheetData>
    <row r="1" spans="2:11" ht="12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1:62" s="69" customFormat="1" ht="15.75" customHeight="1">
      <c r="A2" s="71"/>
      <c r="B2" s="71"/>
      <c r="C2" s="72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</row>
    <row r="3" spans="1:62" s="69" customFormat="1" ht="6" customHeight="1">
      <c r="A3" s="71"/>
      <c r="B3" s="71"/>
      <c r="C3" s="73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spans="1:62" s="69" customFormat="1" ht="15">
      <c r="A4" s="71"/>
      <c r="B4" s="71"/>
      <c r="C4" s="73" t="s">
        <v>156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</row>
    <row r="5" spans="1:62" s="69" customFormat="1" ht="14.25">
      <c r="A5" s="71"/>
      <c r="B5" s="71"/>
      <c r="C5" s="95" t="s">
        <v>147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</row>
    <row r="6" spans="1:62" s="69" customFormat="1" ht="24.75">
      <c r="A6" s="71"/>
      <c r="B6" s="71"/>
      <c r="C6" s="96" t="s">
        <v>55</v>
      </c>
      <c r="D6" s="97"/>
      <c r="E6" s="74"/>
      <c r="F6" s="75" t="s">
        <v>148</v>
      </c>
      <c r="G6" s="75"/>
      <c r="H6" s="75" t="s">
        <v>149</v>
      </c>
      <c r="I6" s="75"/>
      <c r="J6" s="75" t="s">
        <v>56</v>
      </c>
      <c r="K6" s="75"/>
      <c r="L6" s="77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</row>
    <row r="7" spans="2:11" ht="12.75">
      <c r="B7" s="1"/>
      <c r="C7" s="98" t="s">
        <v>2</v>
      </c>
      <c r="D7" s="1"/>
      <c r="E7" s="1"/>
      <c r="F7" s="103">
        <v>50705</v>
      </c>
      <c r="G7" s="103"/>
      <c r="H7" s="103">
        <v>49747</v>
      </c>
      <c r="I7" s="103"/>
      <c r="J7" s="103">
        <v>49243</v>
      </c>
      <c r="K7" s="99"/>
    </row>
    <row r="8" spans="2:11" ht="12.75">
      <c r="B8" s="1"/>
      <c r="C8" s="101" t="s">
        <v>57</v>
      </c>
      <c r="D8" s="4"/>
      <c r="E8" s="4"/>
      <c r="F8" s="102">
        <v>38113</v>
      </c>
      <c r="G8" s="102"/>
      <c r="H8" s="102">
        <v>37197</v>
      </c>
      <c r="I8" s="102"/>
      <c r="J8" s="102">
        <v>37201</v>
      </c>
      <c r="K8" s="99"/>
    </row>
    <row r="9" spans="2:14" ht="12.75">
      <c r="B9" s="1"/>
      <c r="C9" s="98" t="s">
        <v>58</v>
      </c>
      <c r="D9" s="1"/>
      <c r="E9" s="1"/>
      <c r="F9" s="104">
        <v>19</v>
      </c>
      <c r="G9" s="99"/>
      <c r="H9" s="104">
        <v>9</v>
      </c>
      <c r="I9" s="99"/>
      <c r="J9" s="104"/>
      <c r="K9" s="100"/>
      <c r="N9" s="231"/>
    </row>
    <row r="10" spans="2:11" ht="12.75">
      <c r="B10" s="1"/>
      <c r="C10" s="101" t="s">
        <v>3</v>
      </c>
      <c r="D10" s="4"/>
      <c r="E10" s="4"/>
      <c r="F10" s="102">
        <f>F7-F8-F9</f>
        <v>12573</v>
      </c>
      <c r="G10" s="102"/>
      <c r="H10" s="102">
        <f>H7-H8-H9</f>
        <v>12541</v>
      </c>
      <c r="I10" s="102"/>
      <c r="J10" s="102">
        <f>J7-J8-J9</f>
        <v>12042</v>
      </c>
      <c r="K10" s="99"/>
    </row>
    <row r="11" spans="2:11" ht="12.75">
      <c r="B11" s="1"/>
      <c r="C11" s="98" t="s">
        <v>59</v>
      </c>
      <c r="D11" s="1"/>
      <c r="E11" s="1"/>
      <c r="F11" s="99">
        <v>10242</v>
      </c>
      <c r="G11" s="99"/>
      <c r="H11" s="99">
        <v>10029</v>
      </c>
      <c r="I11" s="99"/>
      <c r="J11" s="99">
        <v>9622</v>
      </c>
      <c r="K11" s="100"/>
    </row>
    <row r="12" spans="2:11" ht="12.75">
      <c r="B12" s="1"/>
      <c r="C12" s="101" t="s">
        <v>4</v>
      </c>
      <c r="D12" s="4"/>
      <c r="E12" s="4"/>
      <c r="F12" s="102">
        <v>39</v>
      </c>
      <c r="G12" s="102"/>
      <c r="H12" s="102">
        <v>138</v>
      </c>
      <c r="I12" s="102"/>
      <c r="J12" s="102">
        <v>52</v>
      </c>
      <c r="K12" s="99"/>
    </row>
    <row r="13" spans="2:11" ht="12.75">
      <c r="B13" s="1"/>
      <c r="C13" s="98" t="s">
        <v>8</v>
      </c>
      <c r="D13" s="1"/>
      <c r="E13" s="1"/>
      <c r="F13" s="104">
        <v>1207</v>
      </c>
      <c r="G13" s="99"/>
      <c r="H13" s="104"/>
      <c r="I13" s="99"/>
      <c r="J13" s="104"/>
      <c r="K13" s="100"/>
    </row>
    <row r="14" spans="2:11" ht="12.75">
      <c r="B14" s="1"/>
      <c r="C14" s="101" t="s">
        <v>5</v>
      </c>
      <c r="D14" s="4"/>
      <c r="E14" s="4"/>
      <c r="F14" s="102">
        <f>F10-F11-F12-F13</f>
        <v>1085</v>
      </c>
      <c r="G14" s="102"/>
      <c r="H14" s="102">
        <f>H10-H11-H12-H13</f>
        <v>2374</v>
      </c>
      <c r="I14" s="102"/>
      <c r="J14" s="102">
        <f>J10-J11-J12-J13</f>
        <v>2368</v>
      </c>
      <c r="K14" s="99"/>
    </row>
    <row r="15" spans="2:11" ht="12.75">
      <c r="B15" s="1"/>
      <c r="C15" s="98" t="s">
        <v>60</v>
      </c>
      <c r="D15" s="1"/>
      <c r="E15" s="1"/>
      <c r="F15" s="99" t="s">
        <v>6</v>
      </c>
      <c r="G15" s="99"/>
      <c r="H15" s="99" t="s">
        <v>6</v>
      </c>
      <c r="I15" s="99"/>
      <c r="J15" s="99" t="s">
        <v>6</v>
      </c>
      <c r="K15" s="100"/>
    </row>
    <row r="16" spans="2:11" ht="12.75">
      <c r="B16" s="1"/>
      <c r="C16" s="101"/>
      <c r="D16" s="4" t="s">
        <v>61</v>
      </c>
      <c r="E16" s="4"/>
      <c r="F16" s="102">
        <v>55</v>
      </c>
      <c r="G16" s="102"/>
      <c r="H16" s="102" t="s">
        <v>6</v>
      </c>
      <c r="I16" s="102"/>
      <c r="J16" s="102" t="s">
        <v>6</v>
      </c>
      <c r="K16" s="99"/>
    </row>
    <row r="17" spans="2:11" ht="12.75">
      <c r="B17" s="1"/>
      <c r="C17" s="98"/>
      <c r="D17" s="1" t="s">
        <v>62</v>
      </c>
      <c r="E17" s="1"/>
      <c r="F17" s="99">
        <v>37</v>
      </c>
      <c r="G17" s="99"/>
      <c r="H17" s="99">
        <v>43</v>
      </c>
      <c r="I17" s="99"/>
      <c r="J17" s="99">
        <v>53</v>
      </c>
      <c r="K17" s="100"/>
    </row>
    <row r="18" spans="2:11" ht="12.75">
      <c r="B18" s="1"/>
      <c r="C18" s="101"/>
      <c r="D18" s="4" t="s">
        <v>63</v>
      </c>
      <c r="E18" s="4"/>
      <c r="F18" s="105">
        <v>-134</v>
      </c>
      <c r="G18" s="102"/>
      <c r="H18" s="105">
        <v>-86</v>
      </c>
      <c r="I18" s="102"/>
      <c r="J18" s="105">
        <v>-92</v>
      </c>
      <c r="K18" s="99"/>
    </row>
    <row r="19" spans="2:11" ht="27" customHeight="1">
      <c r="B19" s="1"/>
      <c r="C19" s="252" t="s">
        <v>157</v>
      </c>
      <c r="D19" s="253"/>
      <c r="E19" s="253"/>
      <c r="F19" s="99">
        <f>SUM(F14:F18)</f>
        <v>1043</v>
      </c>
      <c r="G19" s="99"/>
      <c r="H19" s="99">
        <f>SUM(H14:H18)</f>
        <v>2331</v>
      </c>
      <c r="I19" s="99"/>
      <c r="J19" s="99">
        <f>SUM(J14:J18)</f>
        <v>2329</v>
      </c>
      <c r="K19" s="100"/>
    </row>
    <row r="20" spans="2:11" ht="12.75">
      <c r="B20" s="1"/>
      <c r="C20" s="101" t="s">
        <v>9</v>
      </c>
      <c r="D20" s="4"/>
      <c r="E20" s="4"/>
      <c r="F20" s="102">
        <v>709</v>
      </c>
      <c r="G20" s="102"/>
      <c r="H20" s="102">
        <v>779</v>
      </c>
      <c r="I20" s="102"/>
      <c r="J20" s="102">
        <v>835</v>
      </c>
      <c r="K20" s="99"/>
    </row>
    <row r="21" spans="2:11" ht="12.75">
      <c r="B21" s="1"/>
      <c r="C21" s="98" t="s">
        <v>64</v>
      </c>
      <c r="D21" s="1"/>
      <c r="E21" s="1"/>
      <c r="F21" s="104">
        <v>-4</v>
      </c>
      <c r="G21" s="99"/>
      <c r="H21" s="104">
        <v>2</v>
      </c>
      <c r="I21" s="99"/>
      <c r="J21" s="104">
        <v>1</v>
      </c>
      <c r="K21" s="100"/>
    </row>
    <row r="22" spans="2:11" ht="12.75">
      <c r="B22" s="1"/>
      <c r="C22" s="101" t="s">
        <v>65</v>
      </c>
      <c r="D22" s="4"/>
      <c r="E22" s="4"/>
      <c r="F22" s="102">
        <f>F19-F20+F21</f>
        <v>330</v>
      </c>
      <c r="G22" s="102"/>
      <c r="H22" s="102">
        <f>H19-H20+H21</f>
        <v>1554</v>
      </c>
      <c r="I22" s="102"/>
      <c r="J22" s="102">
        <f>J19-J20+J21</f>
        <v>1495</v>
      </c>
      <c r="K22" s="99"/>
    </row>
    <row r="23" spans="2:11" ht="12.75">
      <c r="B23" s="1"/>
      <c r="C23" s="98" t="s">
        <v>66</v>
      </c>
      <c r="D23" s="1"/>
      <c r="E23" s="1"/>
      <c r="F23" s="104">
        <v>-308</v>
      </c>
      <c r="G23" s="99"/>
      <c r="H23" s="104">
        <v>-188</v>
      </c>
      <c r="I23" s="99"/>
      <c r="J23" s="104">
        <v>-101</v>
      </c>
      <c r="K23" s="100"/>
    </row>
    <row r="24" spans="2:11" ht="12.75">
      <c r="B24" s="1"/>
      <c r="C24" s="101" t="s">
        <v>67</v>
      </c>
      <c r="D24" s="4"/>
      <c r="E24" s="4"/>
      <c r="F24" s="102">
        <f>SUM(F22:F23)</f>
        <v>22</v>
      </c>
      <c r="G24" s="102"/>
      <c r="H24" s="102">
        <f>SUM(H22:H23)</f>
        <v>1366</v>
      </c>
      <c r="I24" s="102"/>
      <c r="J24" s="102">
        <f>SUM(J22:J23)</f>
        <v>1394</v>
      </c>
      <c r="K24" s="99"/>
    </row>
    <row r="25" spans="2:11" ht="12.75">
      <c r="B25" s="1"/>
      <c r="C25" s="98" t="s">
        <v>68</v>
      </c>
      <c r="D25" s="1"/>
      <c r="E25" s="1"/>
      <c r="F25" s="99">
        <v>-1387</v>
      </c>
      <c r="G25" s="99"/>
      <c r="H25" s="99">
        <v>-127</v>
      </c>
      <c r="I25" s="99"/>
      <c r="J25" s="99">
        <v>-96</v>
      </c>
      <c r="K25" s="100"/>
    </row>
    <row r="26" spans="2:11" ht="12.75">
      <c r="B26" s="1"/>
      <c r="C26" s="101" t="s">
        <v>69</v>
      </c>
      <c r="D26" s="4"/>
      <c r="E26" s="4"/>
      <c r="F26" s="105">
        <v>134</v>
      </c>
      <c r="G26" s="102"/>
      <c r="H26" s="102">
        <v>38</v>
      </c>
      <c r="I26" s="102"/>
      <c r="J26" s="102">
        <v>19</v>
      </c>
      <c r="K26" s="99"/>
    </row>
    <row r="27" spans="2:11" ht="13.5" thickBot="1">
      <c r="B27" s="1"/>
      <c r="C27" s="98" t="s">
        <v>7</v>
      </c>
      <c r="D27" s="1"/>
      <c r="E27" s="1"/>
      <c r="F27" s="106">
        <f>SUM(F24:F26)</f>
        <v>-1231</v>
      </c>
      <c r="G27" s="99"/>
      <c r="H27" s="106">
        <f>SUM(H24:H26)</f>
        <v>1277</v>
      </c>
      <c r="I27" s="99"/>
      <c r="J27" s="106">
        <f>SUM(J24:J26)</f>
        <v>1317</v>
      </c>
      <c r="K27" s="100"/>
    </row>
    <row r="28" spans="2:11" ht="6" customHeight="1" thickTop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62" s="69" customFormat="1" ht="14.25">
      <c r="A29" s="71"/>
      <c r="B29" s="71"/>
      <c r="C29" s="95" t="s">
        <v>150</v>
      </c>
      <c r="D29" s="71"/>
      <c r="E29" s="71"/>
      <c r="F29" s="87"/>
      <c r="G29" s="71"/>
      <c r="H29" s="87"/>
      <c r="I29" s="71"/>
      <c r="J29" s="87" t="s">
        <v>158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</row>
    <row r="30" s="1" customFormat="1" ht="6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</sheetData>
  <mergeCells count="1">
    <mergeCell ref="C19:E1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BF49"/>
  <sheetViews>
    <sheetView workbookViewId="0" topLeftCell="A1"/>
  </sheetViews>
  <sheetFormatPr defaultColWidth="8.8515625" defaultRowHeight="12.75"/>
  <cols>
    <col min="1" max="1" width="2.28125" style="7" customWidth="1"/>
    <col min="2" max="4" width="1.1484375" style="27" customWidth="1"/>
    <col min="5" max="5" width="42.00390625" style="27" customWidth="1"/>
    <col min="6" max="6" width="1.28515625" style="27" customWidth="1"/>
    <col min="7" max="7" width="10.140625" style="27" customWidth="1"/>
    <col min="8" max="8" width="1.1484375" style="27" customWidth="1"/>
    <col min="9" max="9" width="9.00390625" style="27" customWidth="1"/>
    <col min="10" max="10" width="1.1484375" style="27" customWidth="1"/>
    <col min="11" max="11" width="10.140625" style="27" customWidth="1"/>
    <col min="12" max="12" width="1.28515625" style="27" customWidth="1"/>
    <col min="13" max="13" width="9.28125" style="27" customWidth="1"/>
    <col min="14" max="14" width="0.9921875" style="27" customWidth="1"/>
    <col min="15" max="15" width="15.421875" style="27" customWidth="1"/>
    <col min="16" max="16" width="1.1484375" style="27" customWidth="1"/>
    <col min="17" max="17" width="14.8515625" style="27" customWidth="1"/>
    <col min="18" max="18" width="1.1484375" style="27" customWidth="1"/>
    <col min="19" max="19" width="11.28125" style="27" customWidth="1"/>
    <col min="20" max="20" width="1.1484375" style="27" customWidth="1"/>
    <col min="21" max="21" width="9.00390625" style="27" customWidth="1"/>
    <col min="22" max="22" width="1.1484375" style="27" customWidth="1"/>
    <col min="23" max="58" width="8.8515625" style="7" customWidth="1"/>
    <col min="59" max="16384" width="8.8515625" style="27" customWidth="1"/>
  </cols>
  <sheetData>
    <row r="1" s="7" customFormat="1" ht="12.75"/>
    <row r="2" spans="1:58" s="232" customFormat="1" ht="15.75" customHeight="1">
      <c r="A2" s="234"/>
      <c r="B2" s="234"/>
      <c r="C2" s="250" t="s">
        <v>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</row>
    <row r="3" spans="1:58" s="232" customFormat="1" ht="6" customHeight="1">
      <c r="A3" s="234"/>
      <c r="B3" s="234"/>
      <c r="C3" s="249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</row>
    <row r="4" spans="1:58" s="232" customFormat="1" ht="15">
      <c r="A4" s="234"/>
      <c r="B4" s="234"/>
      <c r="C4" s="249" t="s">
        <v>159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</row>
    <row r="5" spans="2:22" ht="60" customHeight="1" thickBot="1">
      <c r="B5" s="7"/>
      <c r="C5" s="256" t="s">
        <v>160</v>
      </c>
      <c r="D5" s="256"/>
      <c r="E5" s="256"/>
      <c r="F5" s="248"/>
      <c r="G5" s="151" t="s">
        <v>170</v>
      </c>
      <c r="H5" s="151"/>
      <c r="I5" s="151" t="s">
        <v>171</v>
      </c>
      <c r="J5" s="151"/>
      <c r="K5" s="151" t="s">
        <v>172</v>
      </c>
      <c r="L5" s="151"/>
      <c r="M5" s="151" t="s">
        <v>173</v>
      </c>
      <c r="N5" s="151"/>
      <c r="O5" s="151" t="s">
        <v>174</v>
      </c>
      <c r="P5" s="151"/>
      <c r="Q5" s="151" t="s">
        <v>175</v>
      </c>
      <c r="R5" s="151"/>
      <c r="S5" s="151" t="s">
        <v>176</v>
      </c>
      <c r="T5" s="151"/>
      <c r="U5" s="151" t="s">
        <v>177</v>
      </c>
      <c r="V5" s="151"/>
    </row>
    <row r="6" spans="2:22" ht="12.75">
      <c r="B6" s="7"/>
      <c r="C6" s="239" t="s">
        <v>92</v>
      </c>
      <c r="D6" s="7"/>
      <c r="E6" s="7"/>
      <c r="F6" s="7"/>
      <c r="G6" s="238">
        <v>414</v>
      </c>
      <c r="H6" s="238"/>
      <c r="I6" s="238">
        <v>41</v>
      </c>
      <c r="J6" s="238"/>
      <c r="K6" s="238">
        <v>205</v>
      </c>
      <c r="L6" s="238"/>
      <c r="M6" s="238">
        <v>4714</v>
      </c>
      <c r="N6" s="238"/>
      <c r="O6" s="238">
        <v>-317</v>
      </c>
      <c r="P6" s="238"/>
      <c r="Q6" s="238">
        <v>4643</v>
      </c>
      <c r="R6" s="238"/>
      <c r="S6" s="238">
        <v>513</v>
      </c>
      <c r="T6" s="238"/>
      <c r="U6" s="238">
        <v>5156</v>
      </c>
      <c r="V6" s="236"/>
    </row>
    <row r="7" spans="2:22" ht="12.75">
      <c r="B7" s="7"/>
      <c r="C7" s="153" t="s">
        <v>72</v>
      </c>
      <c r="D7" s="240"/>
      <c r="E7" s="240"/>
      <c r="F7" s="240"/>
      <c r="G7" s="154" t="s">
        <v>6</v>
      </c>
      <c r="H7" s="154"/>
      <c r="I7" s="154" t="s">
        <v>6</v>
      </c>
      <c r="J7" s="154"/>
      <c r="K7" s="154" t="s">
        <v>6</v>
      </c>
      <c r="L7" s="154"/>
      <c r="M7" s="154">
        <v>1317</v>
      </c>
      <c r="N7" s="154"/>
      <c r="O7" s="154" t="s">
        <v>6</v>
      </c>
      <c r="P7" s="154"/>
      <c r="Q7" s="154">
        <v>1317</v>
      </c>
      <c r="R7" s="154"/>
      <c r="S7" s="154">
        <v>77</v>
      </c>
      <c r="T7" s="154"/>
      <c r="U7" s="154">
        <v>1394</v>
      </c>
      <c r="V7" s="150"/>
    </row>
    <row r="8" spans="2:22" ht="12.75">
      <c r="B8" s="7"/>
      <c r="C8" s="247" t="s">
        <v>161</v>
      </c>
      <c r="D8" s="7"/>
      <c r="E8" s="7"/>
      <c r="F8" s="7"/>
      <c r="G8" s="150" t="s">
        <v>6</v>
      </c>
      <c r="H8" s="150"/>
      <c r="I8" s="150" t="s">
        <v>6</v>
      </c>
      <c r="J8" s="150"/>
      <c r="K8" s="150" t="s">
        <v>6</v>
      </c>
      <c r="L8" s="150"/>
      <c r="M8" s="150" t="s">
        <v>6</v>
      </c>
      <c r="N8" s="150"/>
      <c r="O8" s="150" t="s">
        <v>6</v>
      </c>
      <c r="P8" s="150"/>
      <c r="Q8" s="150" t="s">
        <v>6</v>
      </c>
      <c r="R8" s="150"/>
      <c r="S8" s="150" t="s">
        <v>6</v>
      </c>
      <c r="T8" s="150"/>
      <c r="U8" s="150" t="s">
        <v>6</v>
      </c>
      <c r="V8" s="150"/>
    </row>
    <row r="9" spans="2:22" ht="12.75">
      <c r="B9" s="7"/>
      <c r="C9" s="7"/>
      <c r="D9" s="30" t="s">
        <v>73</v>
      </c>
      <c r="E9" s="7"/>
      <c r="F9" s="7"/>
      <c r="G9" s="150" t="s">
        <v>6</v>
      </c>
      <c r="H9" s="150"/>
      <c r="I9" s="150" t="s">
        <v>6</v>
      </c>
      <c r="J9" s="150"/>
      <c r="K9" s="150" t="s">
        <v>6</v>
      </c>
      <c r="L9" s="150"/>
      <c r="M9" s="150" t="s">
        <v>6</v>
      </c>
      <c r="N9" s="150"/>
      <c r="O9" s="150">
        <v>329</v>
      </c>
      <c r="P9" s="150"/>
      <c r="Q9" s="150">
        <v>329</v>
      </c>
      <c r="R9" s="150"/>
      <c r="S9" s="150">
        <v>76</v>
      </c>
      <c r="T9" s="150"/>
      <c r="U9" s="150">
        <v>405</v>
      </c>
      <c r="V9" s="150"/>
    </row>
    <row r="10" spans="2:22" ht="13.5" thickBot="1">
      <c r="B10" s="7"/>
      <c r="C10" s="240"/>
      <c r="D10" s="153" t="s">
        <v>74</v>
      </c>
      <c r="E10" s="240"/>
      <c r="F10" s="240"/>
      <c r="G10" s="154" t="s">
        <v>6</v>
      </c>
      <c r="H10" s="154"/>
      <c r="I10" s="154" t="s">
        <v>6</v>
      </c>
      <c r="J10" s="154"/>
      <c r="K10" s="154" t="s">
        <v>6</v>
      </c>
      <c r="L10" s="154"/>
      <c r="M10" s="154" t="s">
        <v>6</v>
      </c>
      <c r="N10" s="154"/>
      <c r="O10" s="154">
        <v>28</v>
      </c>
      <c r="P10" s="154"/>
      <c r="Q10" s="155">
        <v>28</v>
      </c>
      <c r="R10" s="154"/>
      <c r="S10" s="155" t="s">
        <v>6</v>
      </c>
      <c r="T10" s="154"/>
      <c r="U10" s="155">
        <v>28</v>
      </c>
      <c r="V10" s="150"/>
    </row>
    <row r="11" spans="2:22" ht="13.5" thickBot="1">
      <c r="B11" s="7"/>
      <c r="C11" s="30" t="s">
        <v>75</v>
      </c>
      <c r="D11" s="7"/>
      <c r="E11" s="7"/>
      <c r="F11" s="7"/>
      <c r="G11" s="150" t="s">
        <v>6</v>
      </c>
      <c r="H11" s="150"/>
      <c r="I11" s="150" t="s">
        <v>6</v>
      </c>
      <c r="J11" s="150"/>
      <c r="K11" s="150" t="s">
        <v>6</v>
      </c>
      <c r="L11" s="150"/>
      <c r="M11" s="150" t="s">
        <v>6</v>
      </c>
      <c r="N11" s="150"/>
      <c r="O11" s="150" t="s">
        <v>6</v>
      </c>
      <c r="P11" s="150"/>
      <c r="Q11" s="152">
        <v>1674</v>
      </c>
      <c r="R11" s="150"/>
      <c r="S11" s="152">
        <v>153</v>
      </c>
      <c r="T11" s="150"/>
      <c r="U11" s="152">
        <v>1827</v>
      </c>
      <c r="V11" s="150"/>
    </row>
    <row r="12" spans="2:22" ht="12.75">
      <c r="B12" s="7"/>
      <c r="C12" s="153" t="s">
        <v>76</v>
      </c>
      <c r="D12" s="240"/>
      <c r="E12" s="240"/>
      <c r="F12" s="240"/>
      <c r="G12" s="154" t="s">
        <v>6</v>
      </c>
      <c r="H12" s="154"/>
      <c r="I12" s="154" t="s">
        <v>6</v>
      </c>
      <c r="J12" s="154"/>
      <c r="K12" s="154" t="s">
        <v>6</v>
      </c>
      <c r="L12" s="154"/>
      <c r="M12" s="154" t="s">
        <v>6</v>
      </c>
      <c r="N12" s="154"/>
      <c r="O12" s="154" t="s">
        <v>6</v>
      </c>
      <c r="P12" s="154"/>
      <c r="Q12" s="154" t="s">
        <v>6</v>
      </c>
      <c r="R12" s="154"/>
      <c r="S12" s="154">
        <v>-22</v>
      </c>
      <c r="T12" s="154"/>
      <c r="U12" s="154">
        <v>-22</v>
      </c>
      <c r="V12" s="150"/>
    </row>
    <row r="13" spans="2:22" ht="12.75">
      <c r="B13" s="7"/>
      <c r="C13" s="30" t="s">
        <v>77</v>
      </c>
      <c r="D13" s="7"/>
      <c r="E13" s="7"/>
      <c r="F13" s="7"/>
      <c r="G13" s="150">
        <v>4</v>
      </c>
      <c r="H13" s="150"/>
      <c r="I13" s="150">
        <v>1</v>
      </c>
      <c r="J13" s="150"/>
      <c r="K13" s="150">
        <v>95</v>
      </c>
      <c r="L13" s="150"/>
      <c r="M13" s="150" t="s">
        <v>6</v>
      </c>
      <c r="N13" s="150"/>
      <c r="O13" s="150" t="s">
        <v>6</v>
      </c>
      <c r="P13" s="150"/>
      <c r="Q13" s="150">
        <v>96</v>
      </c>
      <c r="R13" s="150"/>
      <c r="S13" s="150" t="s">
        <v>6</v>
      </c>
      <c r="T13" s="150"/>
      <c r="U13" s="150">
        <v>96</v>
      </c>
      <c r="V13" s="150"/>
    </row>
    <row r="14" spans="2:22" ht="28.15" customHeight="1">
      <c r="B14" s="7"/>
      <c r="C14" s="254" t="s">
        <v>162</v>
      </c>
      <c r="D14" s="254"/>
      <c r="E14" s="254"/>
      <c r="F14" s="242"/>
      <c r="G14" s="154" t="s">
        <v>6</v>
      </c>
      <c r="H14" s="154"/>
      <c r="I14" s="154" t="s">
        <v>6</v>
      </c>
      <c r="J14" s="154"/>
      <c r="K14" s="154">
        <v>-19</v>
      </c>
      <c r="L14" s="154"/>
      <c r="M14" s="154" t="s">
        <v>6</v>
      </c>
      <c r="N14" s="154"/>
      <c r="O14" s="154" t="s">
        <v>6</v>
      </c>
      <c r="P14" s="154"/>
      <c r="Q14" s="154">
        <v>-19</v>
      </c>
      <c r="R14" s="154"/>
      <c r="S14" s="154" t="s">
        <v>6</v>
      </c>
      <c r="T14" s="154"/>
      <c r="U14" s="154">
        <v>-19</v>
      </c>
      <c r="V14" s="150"/>
    </row>
    <row r="15" spans="2:22" ht="28.15" customHeight="1">
      <c r="B15" s="7"/>
      <c r="C15" s="255" t="s">
        <v>163</v>
      </c>
      <c r="D15" s="255"/>
      <c r="E15" s="255"/>
      <c r="F15" s="241"/>
      <c r="G15" s="150">
        <v>1</v>
      </c>
      <c r="H15" s="150"/>
      <c r="I15" s="150" t="s">
        <v>6</v>
      </c>
      <c r="J15" s="150"/>
      <c r="K15" s="150">
        <v>42</v>
      </c>
      <c r="L15" s="150"/>
      <c r="M15" s="150" t="s">
        <v>6</v>
      </c>
      <c r="N15" s="150"/>
      <c r="O15" s="150" t="s">
        <v>6</v>
      </c>
      <c r="P15" s="150"/>
      <c r="Q15" s="150">
        <v>42</v>
      </c>
      <c r="R15" s="150"/>
      <c r="S15" s="150" t="s">
        <v>6</v>
      </c>
      <c r="T15" s="150"/>
      <c r="U15" s="150">
        <v>42</v>
      </c>
      <c r="V15" s="150"/>
    </row>
    <row r="16" spans="2:22" ht="12.75">
      <c r="B16" s="7"/>
      <c r="C16" s="153" t="s">
        <v>70</v>
      </c>
      <c r="D16" s="240"/>
      <c r="E16" s="240"/>
      <c r="F16" s="240"/>
      <c r="G16" s="154" t="s">
        <v>6</v>
      </c>
      <c r="H16" s="154"/>
      <c r="I16" s="154" t="s">
        <v>6</v>
      </c>
      <c r="J16" s="154"/>
      <c r="K16" s="154">
        <v>118</v>
      </c>
      <c r="L16" s="154"/>
      <c r="M16" s="154" t="s">
        <v>6</v>
      </c>
      <c r="N16" s="154"/>
      <c r="O16" s="154" t="s">
        <v>6</v>
      </c>
      <c r="P16" s="154"/>
      <c r="Q16" s="154">
        <v>118</v>
      </c>
      <c r="R16" s="154"/>
      <c r="S16" s="154" t="s">
        <v>6</v>
      </c>
      <c r="T16" s="154"/>
      <c r="U16" s="154">
        <v>118</v>
      </c>
      <c r="V16" s="150"/>
    </row>
    <row r="17" spans="2:22" ht="13.5" thickBot="1">
      <c r="B17" s="7"/>
      <c r="C17" s="30" t="s">
        <v>78</v>
      </c>
      <c r="D17" s="7"/>
      <c r="E17" s="7"/>
      <c r="F17" s="7"/>
      <c r="G17" s="152" t="s">
        <v>6</v>
      </c>
      <c r="H17" s="150"/>
      <c r="I17" s="152" t="s">
        <v>6</v>
      </c>
      <c r="J17" s="150"/>
      <c r="K17" s="152" t="s">
        <v>6</v>
      </c>
      <c r="L17" s="150"/>
      <c r="M17" s="152">
        <v>-234</v>
      </c>
      <c r="N17" s="150"/>
      <c r="O17" s="152" t="s">
        <v>6</v>
      </c>
      <c r="P17" s="150"/>
      <c r="Q17" s="152">
        <v>-234</v>
      </c>
      <c r="R17" s="150"/>
      <c r="S17" s="152" t="s">
        <v>6</v>
      </c>
      <c r="T17" s="150"/>
      <c r="U17" s="152">
        <v>-234</v>
      </c>
      <c r="V17" s="150"/>
    </row>
    <row r="18" spans="2:22" ht="12.75">
      <c r="B18" s="7"/>
      <c r="C18" s="246" t="s">
        <v>79</v>
      </c>
      <c r="D18" s="240"/>
      <c r="E18" s="240"/>
      <c r="F18" s="240"/>
      <c r="G18" s="245">
        <v>419</v>
      </c>
      <c r="H18" s="245"/>
      <c r="I18" s="245">
        <v>42</v>
      </c>
      <c r="J18" s="245"/>
      <c r="K18" s="245">
        <v>441</v>
      </c>
      <c r="L18" s="245"/>
      <c r="M18" s="245">
        <v>5797</v>
      </c>
      <c r="N18" s="245"/>
      <c r="O18" s="245">
        <v>40</v>
      </c>
      <c r="P18" s="245"/>
      <c r="Q18" s="245">
        <v>6320</v>
      </c>
      <c r="R18" s="245"/>
      <c r="S18" s="245">
        <v>644</v>
      </c>
      <c r="T18" s="245"/>
      <c r="U18" s="245">
        <v>6964</v>
      </c>
      <c r="V18" s="236"/>
    </row>
    <row r="19" spans="2:22" ht="12.75">
      <c r="B19" s="7"/>
      <c r="C19" s="30" t="s">
        <v>72</v>
      </c>
      <c r="D19" s="7"/>
      <c r="E19" s="7"/>
      <c r="F19" s="7"/>
      <c r="G19" s="150" t="s">
        <v>6</v>
      </c>
      <c r="H19" s="150"/>
      <c r="I19" s="150" t="s">
        <v>6</v>
      </c>
      <c r="J19" s="150"/>
      <c r="K19" s="150" t="s">
        <v>6</v>
      </c>
      <c r="L19" s="150"/>
      <c r="M19" s="150">
        <v>1277</v>
      </c>
      <c r="N19" s="150"/>
      <c r="O19" s="150" t="s">
        <v>6</v>
      </c>
      <c r="P19" s="150"/>
      <c r="Q19" s="150">
        <v>1277</v>
      </c>
      <c r="R19" s="150"/>
      <c r="S19" s="150">
        <v>89</v>
      </c>
      <c r="T19" s="150"/>
      <c r="U19" s="150">
        <v>1366</v>
      </c>
      <c r="V19" s="150"/>
    </row>
    <row r="20" spans="2:22" ht="12.75">
      <c r="B20" s="7"/>
      <c r="C20" s="30" t="s">
        <v>80</v>
      </c>
      <c r="D20" s="7"/>
      <c r="E20" s="7"/>
      <c r="F20" s="7"/>
      <c r="G20" s="150" t="s">
        <v>6</v>
      </c>
      <c r="H20" s="150"/>
      <c r="I20" s="150" t="s">
        <v>6</v>
      </c>
      <c r="J20" s="150"/>
      <c r="K20" s="150" t="s">
        <v>6</v>
      </c>
      <c r="L20" s="150"/>
      <c r="M20" s="150" t="s">
        <v>6</v>
      </c>
      <c r="N20" s="150"/>
      <c r="O20" s="150" t="s">
        <v>6</v>
      </c>
      <c r="P20" s="150"/>
      <c r="Q20" s="150" t="s">
        <v>6</v>
      </c>
      <c r="R20" s="150"/>
      <c r="S20" s="150" t="s">
        <v>6</v>
      </c>
      <c r="T20" s="150"/>
      <c r="U20" s="150" t="s">
        <v>6</v>
      </c>
      <c r="V20" s="150"/>
    </row>
    <row r="21" spans="2:22" ht="12.75">
      <c r="B21" s="7"/>
      <c r="C21" s="240"/>
      <c r="D21" s="153" t="s">
        <v>73</v>
      </c>
      <c r="E21" s="240"/>
      <c r="F21" s="240"/>
      <c r="G21" s="154" t="s">
        <v>6</v>
      </c>
      <c r="H21" s="154"/>
      <c r="I21" s="154" t="s">
        <v>6</v>
      </c>
      <c r="J21" s="154"/>
      <c r="K21" s="154" t="s">
        <v>6</v>
      </c>
      <c r="L21" s="154"/>
      <c r="M21" s="154" t="s">
        <v>6</v>
      </c>
      <c r="N21" s="154"/>
      <c r="O21" s="154">
        <v>76</v>
      </c>
      <c r="P21" s="154"/>
      <c r="Q21" s="154">
        <v>76</v>
      </c>
      <c r="R21" s="154"/>
      <c r="S21" s="154">
        <v>-42</v>
      </c>
      <c r="T21" s="154"/>
      <c r="U21" s="154">
        <v>34</v>
      </c>
      <c r="V21" s="150"/>
    </row>
    <row r="22" spans="2:22" ht="12.75">
      <c r="B22" s="7"/>
      <c r="C22" s="7"/>
      <c r="D22" s="30" t="s">
        <v>74</v>
      </c>
      <c r="E22" s="7"/>
      <c r="F22" s="7"/>
      <c r="G22" s="150" t="s">
        <v>6</v>
      </c>
      <c r="H22" s="150"/>
      <c r="I22" s="150" t="s">
        <v>6</v>
      </c>
      <c r="J22" s="150"/>
      <c r="K22" s="150" t="s">
        <v>6</v>
      </c>
      <c r="L22" s="150"/>
      <c r="M22" s="150" t="s">
        <v>6</v>
      </c>
      <c r="N22" s="150"/>
      <c r="O22" s="150">
        <v>58</v>
      </c>
      <c r="P22" s="150"/>
      <c r="Q22" s="150">
        <v>58</v>
      </c>
      <c r="R22" s="150"/>
      <c r="S22" s="150" t="s">
        <v>6</v>
      </c>
      <c r="T22" s="150"/>
      <c r="U22" s="150">
        <v>58</v>
      </c>
      <c r="V22" s="150"/>
    </row>
    <row r="23" spans="2:22" ht="13.5" thickBot="1">
      <c r="B23" s="7"/>
      <c r="C23" s="240"/>
      <c r="D23" s="244" t="s">
        <v>164</v>
      </c>
      <c r="E23" s="240"/>
      <c r="F23" s="240"/>
      <c r="G23" s="154" t="s">
        <v>6</v>
      </c>
      <c r="H23" s="154"/>
      <c r="I23" s="154" t="s">
        <v>6</v>
      </c>
      <c r="J23" s="154"/>
      <c r="K23" s="154" t="s">
        <v>6</v>
      </c>
      <c r="L23" s="154"/>
      <c r="M23" s="154" t="s">
        <v>6</v>
      </c>
      <c r="N23" s="154"/>
      <c r="O23" s="154">
        <v>-1</v>
      </c>
      <c r="P23" s="154"/>
      <c r="Q23" s="155">
        <v>-1</v>
      </c>
      <c r="R23" s="154"/>
      <c r="S23" s="155">
        <v>-1</v>
      </c>
      <c r="T23" s="154"/>
      <c r="U23" s="155">
        <v>-2</v>
      </c>
      <c r="V23" s="150"/>
    </row>
    <row r="24" spans="2:22" ht="13.5" thickBot="1">
      <c r="B24" s="7"/>
      <c r="C24" s="30" t="s">
        <v>75</v>
      </c>
      <c r="D24" s="7"/>
      <c r="E24" s="7"/>
      <c r="F24" s="7"/>
      <c r="G24" s="150" t="s">
        <v>6</v>
      </c>
      <c r="H24" s="150"/>
      <c r="I24" s="150" t="s">
        <v>6</v>
      </c>
      <c r="J24" s="150"/>
      <c r="K24" s="150" t="s">
        <v>6</v>
      </c>
      <c r="L24" s="150"/>
      <c r="M24" s="150" t="s">
        <v>6</v>
      </c>
      <c r="N24" s="150"/>
      <c r="O24" s="150" t="s">
        <v>6</v>
      </c>
      <c r="P24" s="150"/>
      <c r="Q24" s="152">
        <v>1410</v>
      </c>
      <c r="R24" s="150"/>
      <c r="S24" s="152">
        <v>46</v>
      </c>
      <c r="T24" s="150"/>
      <c r="U24" s="152">
        <v>1456</v>
      </c>
      <c r="V24" s="150"/>
    </row>
    <row r="25" spans="2:22" ht="12.75">
      <c r="B25" s="7"/>
      <c r="C25" s="153" t="s">
        <v>77</v>
      </c>
      <c r="D25" s="240"/>
      <c r="E25" s="240"/>
      <c r="F25" s="240"/>
      <c r="G25" s="154">
        <v>4</v>
      </c>
      <c r="H25" s="154"/>
      <c r="I25" s="154" t="s">
        <v>6</v>
      </c>
      <c r="J25" s="154"/>
      <c r="K25" s="154">
        <v>134</v>
      </c>
      <c r="L25" s="154"/>
      <c r="M25" s="154" t="s">
        <v>6</v>
      </c>
      <c r="N25" s="154"/>
      <c r="O25" s="154" t="s">
        <v>6</v>
      </c>
      <c r="P25" s="154"/>
      <c r="Q25" s="154">
        <v>134</v>
      </c>
      <c r="R25" s="154"/>
      <c r="S25" s="154" t="s">
        <v>6</v>
      </c>
      <c r="T25" s="154"/>
      <c r="U25" s="154">
        <v>134</v>
      </c>
      <c r="V25" s="150"/>
    </row>
    <row r="26" spans="2:22" ht="12.75">
      <c r="B26" s="7"/>
      <c r="C26" s="30" t="s">
        <v>81</v>
      </c>
      <c r="D26" s="7"/>
      <c r="E26" s="7"/>
      <c r="F26" s="7"/>
      <c r="G26" s="150">
        <v>1</v>
      </c>
      <c r="H26" s="150"/>
      <c r="I26" s="150" t="s">
        <v>6</v>
      </c>
      <c r="J26" s="150"/>
      <c r="K26" s="150" t="s">
        <v>6</v>
      </c>
      <c r="L26" s="150"/>
      <c r="M26" s="150" t="s">
        <v>6</v>
      </c>
      <c r="N26" s="150"/>
      <c r="O26" s="150" t="s">
        <v>6</v>
      </c>
      <c r="P26" s="150"/>
      <c r="Q26" s="150" t="s">
        <v>6</v>
      </c>
      <c r="R26" s="150"/>
      <c r="S26" s="150" t="s">
        <v>6</v>
      </c>
      <c r="T26" s="150"/>
      <c r="U26" s="150" t="s">
        <v>6</v>
      </c>
      <c r="V26" s="150"/>
    </row>
    <row r="27" spans="2:22" ht="28.15" customHeight="1">
      <c r="B27" s="7"/>
      <c r="C27" s="254" t="s">
        <v>165</v>
      </c>
      <c r="D27" s="254"/>
      <c r="E27" s="254"/>
      <c r="F27" s="242"/>
      <c r="G27" s="154" t="s">
        <v>6</v>
      </c>
      <c r="H27" s="154"/>
      <c r="I27" s="154" t="s">
        <v>6</v>
      </c>
      <c r="J27" s="154"/>
      <c r="K27" s="154">
        <v>3</v>
      </c>
      <c r="L27" s="154"/>
      <c r="M27" s="154" t="s">
        <v>6</v>
      </c>
      <c r="N27" s="154"/>
      <c r="O27" s="154" t="s">
        <v>6</v>
      </c>
      <c r="P27" s="154"/>
      <c r="Q27" s="154">
        <v>3</v>
      </c>
      <c r="R27" s="154"/>
      <c r="S27" s="154" t="s">
        <v>6</v>
      </c>
      <c r="T27" s="154"/>
      <c r="U27" s="154">
        <v>3</v>
      </c>
      <c r="V27" s="150"/>
    </row>
    <row r="28" spans="2:22" ht="28.15" customHeight="1">
      <c r="B28" s="7"/>
      <c r="C28" s="255" t="s">
        <v>163</v>
      </c>
      <c r="D28" s="255"/>
      <c r="E28" s="255"/>
      <c r="F28" s="241"/>
      <c r="G28" s="150">
        <v>1</v>
      </c>
      <c r="H28" s="150"/>
      <c r="I28" s="150" t="s">
        <v>6</v>
      </c>
      <c r="J28" s="150"/>
      <c r="K28" s="150">
        <v>45</v>
      </c>
      <c r="L28" s="150"/>
      <c r="M28" s="150" t="s">
        <v>6</v>
      </c>
      <c r="N28" s="150"/>
      <c r="O28" s="150" t="s">
        <v>6</v>
      </c>
      <c r="P28" s="150"/>
      <c r="Q28" s="150">
        <v>45</v>
      </c>
      <c r="R28" s="150"/>
      <c r="S28" s="150" t="s">
        <v>6</v>
      </c>
      <c r="T28" s="150"/>
      <c r="U28" s="150">
        <v>45</v>
      </c>
      <c r="V28" s="150"/>
    </row>
    <row r="29" spans="2:22" ht="12.75">
      <c r="B29" s="7"/>
      <c r="C29" s="153" t="s">
        <v>70</v>
      </c>
      <c r="D29" s="240"/>
      <c r="E29" s="240"/>
      <c r="F29" s="240"/>
      <c r="G29" s="154" t="s">
        <v>6</v>
      </c>
      <c r="H29" s="154"/>
      <c r="I29" s="154" t="s">
        <v>6</v>
      </c>
      <c r="J29" s="154"/>
      <c r="K29" s="154">
        <v>121</v>
      </c>
      <c r="L29" s="154"/>
      <c r="M29" s="154" t="s">
        <v>6</v>
      </c>
      <c r="N29" s="154"/>
      <c r="O29" s="154" t="s">
        <v>6</v>
      </c>
      <c r="P29" s="154"/>
      <c r="Q29" s="154">
        <v>121</v>
      </c>
      <c r="R29" s="154"/>
      <c r="S29" s="154" t="s">
        <v>6</v>
      </c>
      <c r="T29" s="154"/>
      <c r="U29" s="154">
        <v>121</v>
      </c>
      <c r="V29" s="150"/>
    </row>
    <row r="30" spans="2:22" ht="12.75">
      <c r="B30" s="7"/>
      <c r="C30" s="30" t="s">
        <v>82</v>
      </c>
      <c r="D30" s="7"/>
      <c r="E30" s="7"/>
      <c r="F30" s="7"/>
      <c r="G30" s="150" t="s">
        <v>6</v>
      </c>
      <c r="H30" s="150"/>
      <c r="I30" s="150" t="s">
        <v>6</v>
      </c>
      <c r="J30" s="150"/>
      <c r="K30" s="150" t="s">
        <v>6</v>
      </c>
      <c r="L30" s="150"/>
      <c r="M30" s="150">
        <v>-238</v>
      </c>
      <c r="N30" s="150"/>
      <c r="O30" s="150" t="s">
        <v>6</v>
      </c>
      <c r="P30" s="150"/>
      <c r="Q30" s="150">
        <v>-238</v>
      </c>
      <c r="R30" s="150"/>
      <c r="S30" s="150" t="s">
        <v>6</v>
      </c>
      <c r="T30" s="150"/>
      <c r="U30" s="150">
        <v>-238</v>
      </c>
      <c r="V30" s="150"/>
    </row>
    <row r="31" spans="2:22" ht="13.5" thickBot="1">
      <c r="B31" s="7"/>
      <c r="C31" s="153" t="s">
        <v>71</v>
      </c>
      <c r="D31" s="240"/>
      <c r="E31" s="240"/>
      <c r="F31" s="240"/>
      <c r="G31" s="155">
        <v>-32</v>
      </c>
      <c r="H31" s="154"/>
      <c r="I31" s="155">
        <v>-3</v>
      </c>
      <c r="J31" s="154"/>
      <c r="K31" s="155">
        <v>-726</v>
      </c>
      <c r="L31" s="154"/>
      <c r="M31" s="155">
        <v>-464</v>
      </c>
      <c r="N31" s="154"/>
      <c r="O31" s="155" t="s">
        <v>6</v>
      </c>
      <c r="P31" s="154"/>
      <c r="Q31" s="155">
        <v>-1193</v>
      </c>
      <c r="R31" s="154"/>
      <c r="S31" s="155" t="s">
        <v>6</v>
      </c>
      <c r="T31" s="154"/>
      <c r="U31" s="155">
        <v>-1193</v>
      </c>
      <c r="V31" s="150"/>
    </row>
    <row r="32" spans="2:22" ht="12.75">
      <c r="B32" s="7"/>
      <c r="C32" s="239" t="s">
        <v>83</v>
      </c>
      <c r="D32" s="7"/>
      <c r="E32" s="7"/>
      <c r="F32" s="7"/>
      <c r="G32" s="236">
        <v>393</v>
      </c>
      <c r="H32" s="236"/>
      <c r="I32" s="236">
        <v>39</v>
      </c>
      <c r="J32" s="236"/>
      <c r="K32" s="236">
        <v>18</v>
      </c>
      <c r="L32" s="236"/>
      <c r="M32" s="236">
        <v>6372</v>
      </c>
      <c r="N32" s="236"/>
      <c r="O32" s="236">
        <v>173</v>
      </c>
      <c r="P32" s="236"/>
      <c r="Q32" s="236">
        <v>6602</v>
      </c>
      <c r="R32" s="236"/>
      <c r="S32" s="236">
        <v>690</v>
      </c>
      <c r="T32" s="236"/>
      <c r="U32" s="236">
        <v>7292</v>
      </c>
      <c r="V32" s="236"/>
    </row>
    <row r="33" spans="2:22" ht="12.75">
      <c r="B33" s="7"/>
      <c r="C33" s="153" t="s">
        <v>84</v>
      </c>
      <c r="D33" s="240"/>
      <c r="E33" s="240"/>
      <c r="F33" s="240"/>
      <c r="G33" s="154" t="s">
        <v>6</v>
      </c>
      <c r="H33" s="154"/>
      <c r="I33" s="154" t="s">
        <v>6</v>
      </c>
      <c r="J33" s="154"/>
      <c r="K33" s="154" t="s">
        <v>6</v>
      </c>
      <c r="L33" s="154"/>
      <c r="M33" s="154">
        <v>-1231</v>
      </c>
      <c r="N33" s="154"/>
      <c r="O33" s="154" t="s">
        <v>6</v>
      </c>
      <c r="P33" s="154"/>
      <c r="Q33" s="154">
        <v>-1231</v>
      </c>
      <c r="R33" s="154"/>
      <c r="S33" s="154">
        <v>1253</v>
      </c>
      <c r="T33" s="154"/>
      <c r="U33" s="154">
        <v>22</v>
      </c>
      <c r="V33" s="150"/>
    </row>
    <row r="34" spans="2:22" ht="12.75">
      <c r="B34" s="7"/>
      <c r="C34" s="30" t="s">
        <v>85</v>
      </c>
      <c r="D34" s="7"/>
      <c r="E34" s="7"/>
      <c r="F34" s="7"/>
      <c r="G34" s="150" t="s">
        <v>6</v>
      </c>
      <c r="H34" s="150"/>
      <c r="I34" s="150" t="s">
        <v>6</v>
      </c>
      <c r="J34" s="150"/>
      <c r="K34" s="150" t="s">
        <v>6</v>
      </c>
      <c r="L34" s="150"/>
      <c r="M34" s="150" t="s">
        <v>6</v>
      </c>
      <c r="N34" s="150"/>
      <c r="O34" s="150" t="s">
        <v>6</v>
      </c>
      <c r="P34" s="150"/>
      <c r="Q34" s="150" t="s">
        <v>6</v>
      </c>
      <c r="R34" s="150"/>
      <c r="S34" s="150" t="s">
        <v>6</v>
      </c>
      <c r="T34" s="150"/>
      <c r="U34" s="150" t="s">
        <v>6</v>
      </c>
      <c r="V34" s="150"/>
    </row>
    <row r="35" spans="2:22" ht="12.75">
      <c r="B35" s="7"/>
      <c r="C35" s="7"/>
      <c r="D35" s="30" t="s">
        <v>73</v>
      </c>
      <c r="E35" s="7"/>
      <c r="F35" s="7"/>
      <c r="G35" s="150" t="s">
        <v>6</v>
      </c>
      <c r="H35" s="150"/>
      <c r="I35" s="150" t="s">
        <v>6</v>
      </c>
      <c r="J35" s="150"/>
      <c r="K35" s="150" t="s">
        <v>6</v>
      </c>
      <c r="L35" s="150"/>
      <c r="M35" s="150" t="s">
        <v>6</v>
      </c>
      <c r="N35" s="150"/>
      <c r="O35" s="150">
        <v>-9</v>
      </c>
      <c r="P35" s="150"/>
      <c r="Q35" s="150">
        <v>-9</v>
      </c>
      <c r="R35" s="150"/>
      <c r="S35" s="150">
        <v>-12</v>
      </c>
      <c r="T35" s="150"/>
      <c r="U35" s="150">
        <v>-21</v>
      </c>
      <c r="V35" s="150"/>
    </row>
    <row r="36" spans="2:22" ht="12.75">
      <c r="B36" s="7"/>
      <c r="C36" s="240"/>
      <c r="D36" s="153" t="s">
        <v>86</v>
      </c>
      <c r="E36" s="240"/>
      <c r="F36" s="240"/>
      <c r="G36" s="154" t="s">
        <v>6</v>
      </c>
      <c r="H36" s="154"/>
      <c r="I36" s="154" t="s">
        <v>6</v>
      </c>
      <c r="J36" s="154"/>
      <c r="K36" s="154" t="s">
        <v>6</v>
      </c>
      <c r="L36" s="154"/>
      <c r="M36" s="154" t="s">
        <v>6</v>
      </c>
      <c r="N36" s="154"/>
      <c r="O36" s="154">
        <v>-26</v>
      </c>
      <c r="P36" s="154"/>
      <c r="Q36" s="154">
        <v>-26</v>
      </c>
      <c r="R36" s="154"/>
      <c r="S36" s="154" t="s">
        <v>6</v>
      </c>
      <c r="T36" s="154"/>
      <c r="U36" s="154">
        <v>-26</v>
      </c>
      <c r="V36" s="150"/>
    </row>
    <row r="37" spans="2:22" ht="28.15" customHeight="1" thickBot="1">
      <c r="B37" s="7"/>
      <c r="C37" s="7"/>
      <c r="D37" s="257" t="s">
        <v>166</v>
      </c>
      <c r="E37" s="257"/>
      <c r="F37" s="243"/>
      <c r="G37" s="150" t="s">
        <v>6</v>
      </c>
      <c r="H37" s="150"/>
      <c r="I37" s="150" t="s">
        <v>6</v>
      </c>
      <c r="J37" s="150"/>
      <c r="K37" s="150" t="s">
        <v>6</v>
      </c>
      <c r="L37" s="150"/>
      <c r="M37" s="150" t="s">
        <v>6</v>
      </c>
      <c r="N37" s="150"/>
      <c r="O37" s="150">
        <v>-48</v>
      </c>
      <c r="P37" s="150"/>
      <c r="Q37" s="152">
        <v>-48</v>
      </c>
      <c r="R37" s="150"/>
      <c r="S37" s="152" t="s">
        <v>6</v>
      </c>
      <c r="T37" s="150"/>
      <c r="U37" s="152">
        <v>-48</v>
      </c>
      <c r="V37" s="150"/>
    </row>
    <row r="38" spans="2:22" ht="13.5" thickBot="1">
      <c r="B38" s="7"/>
      <c r="C38" s="153" t="s">
        <v>87</v>
      </c>
      <c r="D38" s="240"/>
      <c r="E38" s="240"/>
      <c r="F38" s="240"/>
      <c r="G38" s="154" t="s">
        <v>6</v>
      </c>
      <c r="H38" s="154"/>
      <c r="I38" s="154" t="s">
        <v>6</v>
      </c>
      <c r="J38" s="154"/>
      <c r="K38" s="154" t="s">
        <v>6</v>
      </c>
      <c r="L38" s="154"/>
      <c r="M38" s="154" t="s">
        <v>6</v>
      </c>
      <c r="N38" s="154"/>
      <c r="O38" s="154" t="s">
        <v>6</v>
      </c>
      <c r="P38" s="154"/>
      <c r="Q38" s="155">
        <v>-1314</v>
      </c>
      <c r="R38" s="154"/>
      <c r="S38" s="155">
        <v>1241</v>
      </c>
      <c r="T38" s="154"/>
      <c r="U38" s="155">
        <v>-73</v>
      </c>
      <c r="V38" s="150"/>
    </row>
    <row r="39" spans="2:22" ht="12.75">
      <c r="B39" s="7"/>
      <c r="C39" s="30" t="s">
        <v>88</v>
      </c>
      <c r="D39" s="7"/>
      <c r="E39" s="7"/>
      <c r="F39" s="7"/>
      <c r="G39" s="150" t="s">
        <v>6</v>
      </c>
      <c r="H39" s="150"/>
      <c r="I39" s="150" t="s">
        <v>6</v>
      </c>
      <c r="J39" s="150"/>
      <c r="K39" s="150" t="s">
        <v>6</v>
      </c>
      <c r="L39" s="150"/>
      <c r="M39" s="150" t="s">
        <v>6</v>
      </c>
      <c r="N39" s="150"/>
      <c r="O39" s="150" t="s">
        <v>6</v>
      </c>
      <c r="P39" s="150"/>
      <c r="Q39" s="150" t="s">
        <v>6</v>
      </c>
      <c r="R39" s="150"/>
      <c r="S39" s="150">
        <v>-1303</v>
      </c>
      <c r="T39" s="150"/>
      <c r="U39" s="150">
        <v>-1303</v>
      </c>
      <c r="V39" s="150"/>
    </row>
    <row r="40" spans="2:22" ht="12.75">
      <c r="B40" s="7"/>
      <c r="C40" s="153" t="s">
        <v>89</v>
      </c>
      <c r="D40" s="240"/>
      <c r="E40" s="240"/>
      <c r="F40" s="240"/>
      <c r="G40" s="154" t="s">
        <v>6</v>
      </c>
      <c r="H40" s="154"/>
      <c r="I40" s="154" t="s">
        <v>6</v>
      </c>
      <c r="J40" s="154"/>
      <c r="K40" s="154" t="s">
        <v>6</v>
      </c>
      <c r="L40" s="154"/>
      <c r="M40" s="154" t="s">
        <v>6</v>
      </c>
      <c r="N40" s="154"/>
      <c r="O40" s="154" t="s">
        <v>6</v>
      </c>
      <c r="P40" s="154"/>
      <c r="Q40" s="154" t="s">
        <v>6</v>
      </c>
      <c r="R40" s="154"/>
      <c r="S40" s="154">
        <v>-7</v>
      </c>
      <c r="T40" s="154"/>
      <c r="U40" s="154">
        <v>-7</v>
      </c>
      <c r="V40" s="150"/>
    </row>
    <row r="41" spans="2:22" ht="12.75">
      <c r="B41" s="7"/>
      <c r="C41" s="30" t="s">
        <v>77</v>
      </c>
      <c r="D41" s="7"/>
      <c r="E41" s="7"/>
      <c r="F41" s="7"/>
      <c r="G41" s="150">
        <v>1</v>
      </c>
      <c r="H41" s="150"/>
      <c r="I41" s="150" t="s">
        <v>6</v>
      </c>
      <c r="J41" s="150"/>
      <c r="K41" s="150">
        <v>27</v>
      </c>
      <c r="L41" s="150"/>
      <c r="M41" s="150" t="s">
        <v>6</v>
      </c>
      <c r="N41" s="150"/>
      <c r="O41" s="150" t="s">
        <v>6</v>
      </c>
      <c r="P41" s="150"/>
      <c r="Q41" s="150">
        <v>27</v>
      </c>
      <c r="R41" s="150"/>
      <c r="S41" s="150" t="s">
        <v>6</v>
      </c>
      <c r="T41" s="150"/>
      <c r="U41" s="150">
        <v>27</v>
      </c>
      <c r="V41" s="150"/>
    </row>
    <row r="42" spans="2:22" ht="28.15" customHeight="1">
      <c r="B42" s="7"/>
      <c r="C42" s="254" t="s">
        <v>167</v>
      </c>
      <c r="D42" s="254"/>
      <c r="E42" s="254"/>
      <c r="F42" s="242"/>
      <c r="G42" s="154" t="s">
        <v>6</v>
      </c>
      <c r="H42" s="154"/>
      <c r="I42" s="154" t="s">
        <v>6</v>
      </c>
      <c r="J42" s="154"/>
      <c r="K42" s="154">
        <v>-2</v>
      </c>
      <c r="L42" s="154"/>
      <c r="M42" s="154" t="s">
        <v>6</v>
      </c>
      <c r="N42" s="154"/>
      <c r="O42" s="154" t="s">
        <v>6</v>
      </c>
      <c r="P42" s="154"/>
      <c r="Q42" s="154">
        <v>-2</v>
      </c>
      <c r="R42" s="154"/>
      <c r="S42" s="154" t="s">
        <v>6</v>
      </c>
      <c r="T42" s="154"/>
      <c r="U42" s="154">
        <v>-2</v>
      </c>
      <c r="V42" s="150"/>
    </row>
    <row r="43" spans="2:22" ht="28.15" customHeight="1">
      <c r="B43" s="7"/>
      <c r="C43" s="255" t="s">
        <v>168</v>
      </c>
      <c r="D43" s="255"/>
      <c r="E43" s="255"/>
      <c r="F43" s="241"/>
      <c r="G43" s="150">
        <v>2</v>
      </c>
      <c r="H43" s="150"/>
      <c r="I43" s="150" t="s">
        <v>6</v>
      </c>
      <c r="J43" s="150"/>
      <c r="K43" s="150">
        <v>40</v>
      </c>
      <c r="L43" s="150"/>
      <c r="M43" s="150" t="s">
        <v>6</v>
      </c>
      <c r="N43" s="150"/>
      <c r="O43" s="150" t="s">
        <v>6</v>
      </c>
      <c r="P43" s="150"/>
      <c r="Q43" s="150">
        <v>40</v>
      </c>
      <c r="R43" s="150"/>
      <c r="S43" s="150" t="s">
        <v>6</v>
      </c>
      <c r="T43" s="150"/>
      <c r="U43" s="150">
        <v>40</v>
      </c>
      <c r="V43" s="150"/>
    </row>
    <row r="44" spans="2:22" ht="12.75">
      <c r="B44" s="240"/>
      <c r="C44" s="153" t="s">
        <v>70</v>
      </c>
      <c r="D44" s="240"/>
      <c r="E44" s="240"/>
      <c r="F44" s="240"/>
      <c r="G44" s="154" t="s">
        <v>6</v>
      </c>
      <c r="H44" s="154"/>
      <c r="I44" s="154" t="s">
        <v>6</v>
      </c>
      <c r="J44" s="154"/>
      <c r="K44" s="154">
        <v>120</v>
      </c>
      <c r="L44" s="154"/>
      <c r="M44" s="154" t="s">
        <v>6</v>
      </c>
      <c r="N44" s="154"/>
      <c r="O44" s="154" t="s">
        <v>6</v>
      </c>
      <c r="P44" s="154"/>
      <c r="Q44" s="154">
        <v>120</v>
      </c>
      <c r="R44" s="154"/>
      <c r="S44" s="154" t="s">
        <v>6</v>
      </c>
      <c r="T44" s="154"/>
      <c r="U44" s="154">
        <v>120</v>
      </c>
      <c r="V44" s="150"/>
    </row>
    <row r="45" spans="2:22" ht="12.75">
      <c r="B45" s="7"/>
      <c r="C45" s="30" t="s">
        <v>90</v>
      </c>
      <c r="D45" s="7"/>
      <c r="E45" s="7"/>
      <c r="F45" s="7"/>
      <c r="G45" s="150" t="s">
        <v>6</v>
      </c>
      <c r="H45" s="150"/>
      <c r="I45" s="150" t="s">
        <v>6</v>
      </c>
      <c r="J45" s="150"/>
      <c r="K45" s="150" t="s">
        <v>6</v>
      </c>
      <c r="L45" s="150"/>
      <c r="M45" s="150">
        <v>-228</v>
      </c>
      <c r="N45" s="150"/>
      <c r="O45" s="150" t="s">
        <v>6</v>
      </c>
      <c r="P45" s="150"/>
      <c r="Q45" s="150">
        <v>-228</v>
      </c>
      <c r="R45" s="150"/>
      <c r="S45" s="150" t="s">
        <v>6</v>
      </c>
      <c r="T45" s="150"/>
      <c r="U45" s="150">
        <v>-228</v>
      </c>
      <c r="V45" s="150"/>
    </row>
    <row r="46" spans="2:22" ht="12.75">
      <c r="B46" s="240"/>
      <c r="C46" s="153" t="s">
        <v>71</v>
      </c>
      <c r="D46" s="240"/>
      <c r="E46" s="240"/>
      <c r="F46" s="240"/>
      <c r="G46" s="154">
        <v>-55</v>
      </c>
      <c r="H46" s="154"/>
      <c r="I46" s="154">
        <v>-5</v>
      </c>
      <c r="J46" s="154"/>
      <c r="K46" s="154">
        <v>-203</v>
      </c>
      <c r="L46" s="154"/>
      <c r="M46" s="154">
        <v>-1292</v>
      </c>
      <c r="N46" s="154"/>
      <c r="O46" s="154" t="s">
        <v>6</v>
      </c>
      <c r="P46" s="154"/>
      <c r="Q46" s="154">
        <v>-1500</v>
      </c>
      <c r="R46" s="154"/>
      <c r="S46" s="154" t="s">
        <v>6</v>
      </c>
      <c r="T46" s="154"/>
      <c r="U46" s="154">
        <v>-1500</v>
      </c>
      <c r="V46" s="150"/>
    </row>
    <row r="47" spans="2:22" ht="13.5" thickBot="1">
      <c r="B47" s="7"/>
      <c r="C47" s="239" t="s">
        <v>91</v>
      </c>
      <c r="D47" s="7"/>
      <c r="E47" s="7"/>
      <c r="F47" s="7"/>
      <c r="G47" s="237">
        <v>341</v>
      </c>
      <c r="H47" s="238"/>
      <c r="I47" s="237">
        <v>34</v>
      </c>
      <c r="J47" s="238"/>
      <c r="K47" s="237" t="s">
        <v>6</v>
      </c>
      <c r="L47" s="238"/>
      <c r="M47" s="237">
        <v>3621</v>
      </c>
      <c r="N47" s="238"/>
      <c r="O47" s="237">
        <v>90</v>
      </c>
      <c r="P47" s="238"/>
      <c r="Q47" s="237">
        <v>3745</v>
      </c>
      <c r="R47" s="238"/>
      <c r="S47" s="237">
        <v>621</v>
      </c>
      <c r="T47" s="238"/>
      <c r="U47" s="237">
        <v>4366</v>
      </c>
      <c r="V47" s="236"/>
    </row>
    <row r="48" spans="2:22" ht="6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3:22" s="234" customFormat="1" ht="14.25">
      <c r="C49" s="235" t="s">
        <v>150</v>
      </c>
      <c r="G49" s="233"/>
      <c r="H49" s="233"/>
      <c r="K49" s="233"/>
      <c r="L49" s="233"/>
      <c r="U49" s="233" t="s">
        <v>169</v>
      </c>
      <c r="V49" s="233"/>
    </row>
    <row r="50" s="7" customFormat="1" ht="6" customHeight="1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</sheetData>
  <mergeCells count="8">
    <mergeCell ref="C42:E42"/>
    <mergeCell ref="C43:E43"/>
    <mergeCell ref="C5:E5"/>
    <mergeCell ref="C14:E14"/>
    <mergeCell ref="C15:E15"/>
    <mergeCell ref="C27:E27"/>
    <mergeCell ref="C28:E28"/>
    <mergeCell ref="D37:E37"/>
  </mergeCells>
  <printOptions/>
  <pageMargins left="0.75" right="0.75" top="1" bottom="1" header="0.5" footer="0.5"/>
  <pageSetup fitToHeight="1" fitToWidth="1" horizontalDpi="300" verticalDpi="3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 topLeftCell="A1"/>
  </sheetViews>
  <sheetFormatPr defaultColWidth="9.140625" defaultRowHeight="12.75"/>
  <cols>
    <col min="1" max="1" width="1.57421875" style="1" customWidth="1"/>
    <col min="2" max="2" width="1.1484375" style="1" customWidth="1"/>
    <col min="3" max="3" width="27.57421875" style="0" customWidth="1"/>
    <col min="5" max="5" width="1.1484375" style="0" customWidth="1"/>
    <col min="7" max="7" width="1.1484375" style="0" customWidth="1"/>
    <col min="9" max="9" width="1.1484375" style="1" customWidth="1"/>
    <col min="10" max="41" width="8.8515625" style="1" customWidth="1"/>
  </cols>
  <sheetData>
    <row r="1" s="1" customFormat="1" ht="13.5" thickBot="1"/>
    <row r="2" spans="2:9" s="1" customFormat="1" ht="6.6" customHeight="1" thickTop="1">
      <c r="B2" s="211"/>
      <c r="C2" s="212"/>
      <c r="D2" s="212"/>
      <c r="E2" s="212"/>
      <c r="F2" s="212"/>
      <c r="G2" s="212"/>
      <c r="H2" s="212"/>
      <c r="I2" s="213"/>
    </row>
    <row r="3" spans="2:9" ht="15">
      <c r="B3" s="214"/>
      <c r="C3" s="215"/>
      <c r="D3" s="2">
        <v>2012</v>
      </c>
      <c r="E3" s="215"/>
      <c r="F3" s="2">
        <v>2011</v>
      </c>
      <c r="G3" s="215"/>
      <c r="H3" s="2">
        <v>2010</v>
      </c>
      <c r="I3" s="216"/>
    </row>
    <row r="4" spans="2:9" ht="18" customHeight="1" thickBot="1">
      <c r="B4" s="214"/>
      <c r="C4" s="217" t="s">
        <v>93</v>
      </c>
      <c r="D4" s="3">
        <v>54</v>
      </c>
      <c r="E4" s="218"/>
      <c r="F4" s="3">
        <v>51</v>
      </c>
      <c r="G4" s="218"/>
      <c r="H4" s="3">
        <v>41</v>
      </c>
      <c r="I4" s="216"/>
    </row>
    <row r="5" spans="2:9" s="1" customFormat="1" ht="6.6" customHeight="1" thickBot="1" thickTop="1">
      <c r="B5" s="219"/>
      <c r="C5" s="220"/>
      <c r="D5" s="220"/>
      <c r="E5" s="220"/>
      <c r="F5" s="220"/>
      <c r="G5" s="220"/>
      <c r="H5" s="220"/>
      <c r="I5" s="221"/>
    </row>
    <row r="6" s="1" customFormat="1" ht="13.5" thickTop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2"/>
  <sheetViews>
    <sheetView workbookViewId="0" topLeftCell="A1"/>
  </sheetViews>
  <sheetFormatPr defaultColWidth="9.140625" defaultRowHeight="12.75"/>
  <cols>
    <col min="1" max="1" width="2.8515625" style="1" customWidth="1"/>
    <col min="2" max="2" width="3.28125" style="1" customWidth="1"/>
    <col min="3" max="4" width="1.421875" style="7" customWidth="1"/>
    <col min="5" max="7" width="2.140625" style="7" customWidth="1"/>
    <col min="8" max="8" width="35.28125" style="7" customWidth="1"/>
    <col min="9" max="9" width="2.140625" style="7" customWidth="1"/>
    <col min="10" max="10" width="7.421875" style="8" customWidth="1"/>
    <col min="11" max="11" width="2.140625" style="7" customWidth="1"/>
    <col min="12" max="12" width="7.421875" style="8" customWidth="1"/>
    <col min="13" max="14" width="1.421875" style="7" customWidth="1"/>
    <col min="15" max="15" width="8.8515625" style="7" customWidth="1"/>
    <col min="16" max="47" width="8.8515625" style="1" customWidth="1"/>
  </cols>
  <sheetData>
    <row r="2" spans="2:4" ht="12.75">
      <c r="B2" s="1">
        <v>50</v>
      </c>
      <c r="D2" s="7" t="s">
        <v>142</v>
      </c>
    </row>
    <row r="3" spans="1:47" s="27" customFormat="1" ht="13.5" thickBot="1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3:14" s="7" customFormat="1" ht="7.5" customHeight="1">
      <c r="C4" s="9"/>
      <c r="D4" s="10"/>
      <c r="E4" s="10"/>
      <c r="F4" s="10"/>
      <c r="G4" s="10"/>
      <c r="H4" s="10"/>
      <c r="I4" s="10"/>
      <c r="J4" s="11"/>
      <c r="K4" s="10"/>
      <c r="L4" s="11"/>
      <c r="M4" s="10"/>
      <c r="N4" s="28"/>
    </row>
    <row r="5" spans="3:14" s="30" customFormat="1" ht="16.15" customHeight="1">
      <c r="C5" s="12"/>
      <c r="D5" s="258" t="str">
        <f>CONCATENATE("Recognize ",DOLLAR(B2,0)," gift card sale")</f>
        <v>Recognize $50 gift card sale</v>
      </c>
      <c r="E5" s="258"/>
      <c r="F5" s="258"/>
      <c r="G5" s="258"/>
      <c r="H5" s="258"/>
      <c r="I5" s="258"/>
      <c r="J5" s="258"/>
      <c r="K5" s="258"/>
      <c r="L5" s="258"/>
      <c r="M5" s="258"/>
      <c r="N5" s="29"/>
    </row>
    <row r="6" spans="1:47" s="36" customFormat="1" ht="15.75" customHeight="1" thickBot="1">
      <c r="A6" s="32"/>
      <c r="B6" s="32"/>
      <c r="C6" s="13"/>
      <c r="D6" s="14"/>
      <c r="E6" s="14"/>
      <c r="F6" s="14"/>
      <c r="G6" s="14"/>
      <c r="H6" s="14"/>
      <c r="I6" s="15"/>
      <c r="J6" s="16" t="s">
        <v>140</v>
      </c>
      <c r="K6" s="15"/>
      <c r="L6" s="16" t="s">
        <v>141</v>
      </c>
      <c r="M6" s="14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s="37" customFormat="1" ht="15.75" customHeight="1">
      <c r="A7" s="34"/>
      <c r="B7" s="34"/>
      <c r="C7" s="17"/>
      <c r="D7" s="18"/>
      <c r="E7" s="18"/>
      <c r="F7" s="19"/>
      <c r="G7" s="20"/>
      <c r="H7" s="19"/>
      <c r="I7" s="18"/>
      <c r="J7" s="21"/>
      <c r="K7" s="18"/>
      <c r="L7" s="21"/>
      <c r="M7" s="18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47" s="37" customFormat="1" ht="15.75" customHeight="1">
      <c r="A8" s="34"/>
      <c r="B8" s="34"/>
      <c r="C8" s="17"/>
      <c r="D8" s="18"/>
      <c r="E8" s="18"/>
      <c r="F8" s="22"/>
      <c r="G8" s="22"/>
      <c r="H8" s="19"/>
      <c r="I8" s="18"/>
      <c r="J8" s="21"/>
      <c r="K8" s="18"/>
      <c r="L8" s="21"/>
      <c r="M8" s="18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37" customFormat="1" ht="15.75" customHeight="1">
      <c r="A9" s="34"/>
      <c r="B9" s="34"/>
      <c r="C9" s="17"/>
      <c r="D9" s="18"/>
      <c r="E9" s="18"/>
      <c r="F9" s="22"/>
      <c r="G9" s="22"/>
      <c r="H9" s="19"/>
      <c r="I9" s="18"/>
      <c r="J9" s="21"/>
      <c r="K9" s="18"/>
      <c r="L9" s="21"/>
      <c r="M9" s="18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47" s="37" customFormat="1" ht="15.75" customHeight="1">
      <c r="A10" s="34"/>
      <c r="B10" s="34"/>
      <c r="C10" s="17"/>
      <c r="D10" s="18"/>
      <c r="E10" s="18"/>
      <c r="F10" s="22"/>
      <c r="G10" s="22"/>
      <c r="H10" s="19"/>
      <c r="I10" s="18"/>
      <c r="J10" s="21"/>
      <c r="K10" s="18"/>
      <c r="L10" s="21"/>
      <c r="M10" s="18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3:14" s="7" customFormat="1" ht="7.5" customHeight="1">
      <c r="C11" s="17"/>
      <c r="D11" s="18"/>
      <c r="E11" s="18"/>
      <c r="F11" s="18"/>
      <c r="G11" s="18"/>
      <c r="H11" s="18"/>
      <c r="I11" s="18"/>
      <c r="J11" s="23"/>
      <c r="K11" s="18"/>
      <c r="L11" s="23"/>
      <c r="M11" s="18"/>
      <c r="N11" s="33"/>
    </row>
    <row r="12" spans="3:14" s="7" customFormat="1" ht="7.5" customHeight="1" thickBot="1">
      <c r="C12" s="24"/>
      <c r="D12" s="25"/>
      <c r="E12" s="25"/>
      <c r="F12" s="25"/>
      <c r="G12" s="25"/>
      <c r="H12" s="25"/>
      <c r="I12" s="25"/>
      <c r="J12" s="26"/>
      <c r="K12" s="25"/>
      <c r="L12" s="26"/>
      <c r="M12" s="25"/>
      <c r="N12" s="35"/>
    </row>
    <row r="13" ht="15.6" customHeight="1"/>
  </sheetData>
  <mergeCells count="1">
    <mergeCell ref="D5:M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workbookViewId="0" topLeftCell="A1"/>
  </sheetViews>
  <sheetFormatPr defaultColWidth="9.140625" defaultRowHeight="12.75"/>
  <cols>
    <col min="1" max="1" width="2.57421875" style="1" customWidth="1"/>
    <col min="2" max="3" width="1.421875" style="7" customWidth="1"/>
    <col min="4" max="6" width="2.140625" style="7" customWidth="1"/>
    <col min="7" max="7" width="29.140625" style="7" customWidth="1"/>
    <col min="8" max="8" width="2.140625" style="7" customWidth="1"/>
    <col min="9" max="9" width="7.421875" style="8" customWidth="1"/>
    <col min="10" max="10" width="2.140625" style="7" customWidth="1"/>
    <col min="11" max="11" width="7.421875" style="8" customWidth="1"/>
    <col min="12" max="13" width="1.421875" style="7" customWidth="1"/>
    <col min="14" max="14" width="8.8515625" style="7" customWidth="1"/>
    <col min="15" max="51" width="8.8515625" style="1" customWidth="1"/>
  </cols>
  <sheetData>
    <row r="1" spans="1:51" s="27" customFormat="1" ht="13.5" thickBot="1">
      <c r="A1" s="7"/>
      <c r="B1" s="7"/>
      <c r="C1" s="7"/>
      <c r="D1" s="7"/>
      <c r="E1" s="7"/>
      <c r="F1" s="7"/>
      <c r="G1" s="7"/>
      <c r="H1" s="7"/>
      <c r="I1" s="8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2:13" s="7" customFormat="1" ht="7.5" customHeight="1">
      <c r="B2" s="9"/>
      <c r="C2" s="10"/>
      <c r="D2" s="10"/>
      <c r="E2" s="10"/>
      <c r="F2" s="10"/>
      <c r="G2" s="10"/>
      <c r="H2" s="10"/>
      <c r="I2" s="11"/>
      <c r="J2" s="10"/>
      <c r="K2" s="11"/>
      <c r="L2" s="10"/>
      <c r="M2" s="28"/>
    </row>
    <row r="3" spans="2:13" s="30" customFormat="1" ht="16.15" customHeight="1">
      <c r="B3" s="12"/>
      <c r="C3" s="258" t="str">
        <f>CONCATENATE("Recognize ",DOLLAR(Gift_card_sale_entry_question!B2,0)," gift card sale for cash")</f>
        <v>Recognize $50 gift card sale for cash</v>
      </c>
      <c r="D3" s="258"/>
      <c r="E3" s="258"/>
      <c r="F3" s="258"/>
      <c r="G3" s="258"/>
      <c r="H3" s="258"/>
      <c r="I3" s="258"/>
      <c r="J3" s="258"/>
      <c r="K3" s="258"/>
      <c r="L3" s="258"/>
      <c r="M3" s="29"/>
    </row>
    <row r="4" spans="1:51" s="36" customFormat="1" ht="15.75" customHeight="1" thickBot="1">
      <c r="A4" s="32"/>
      <c r="B4" s="13"/>
      <c r="C4" s="14"/>
      <c r="D4" s="14"/>
      <c r="E4" s="14"/>
      <c r="F4" s="14"/>
      <c r="G4" s="14"/>
      <c r="H4" s="15"/>
      <c r="I4" s="16" t="s">
        <v>140</v>
      </c>
      <c r="J4" s="15"/>
      <c r="K4" s="16" t="s">
        <v>141</v>
      </c>
      <c r="L4" s="14"/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s="37" customFormat="1" ht="15.75" customHeight="1">
      <c r="A5" s="34"/>
      <c r="B5" s="17"/>
      <c r="C5" s="18"/>
      <c r="D5" s="18"/>
      <c r="E5" s="19" t="str">
        <f>Accounts!F7</f>
        <v>Cash</v>
      </c>
      <c r="F5" s="20"/>
      <c r="G5" s="19"/>
      <c r="H5" s="18"/>
      <c r="I5" s="21">
        <f>Gift_card_sale_entry_question!B2</f>
        <v>50</v>
      </c>
      <c r="J5" s="18"/>
      <c r="K5" s="21"/>
      <c r="L5" s="18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s="37" customFormat="1" ht="15.75" customHeight="1">
      <c r="A6" s="34"/>
      <c r="B6" s="17"/>
      <c r="C6" s="18"/>
      <c r="D6" s="18"/>
      <c r="E6" s="22"/>
      <c r="F6" s="22"/>
      <c r="G6" s="19" t="str">
        <f>Accounts!F25</f>
        <v>Unredeemed gift card liabilities</v>
      </c>
      <c r="H6" s="18"/>
      <c r="I6" s="21"/>
      <c r="J6" s="18"/>
      <c r="K6" s="21">
        <f>Gift_card_sale_entry_question!B2</f>
        <v>50</v>
      </c>
      <c r="L6" s="18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2:13" s="7" customFormat="1" ht="7.5" customHeight="1">
      <c r="B7" s="17"/>
      <c r="C7" s="18"/>
      <c r="D7" s="18"/>
      <c r="E7" s="18"/>
      <c r="F7" s="18"/>
      <c r="G7" s="18"/>
      <c r="H7" s="18"/>
      <c r="I7" s="23"/>
      <c r="J7" s="18"/>
      <c r="K7" s="23"/>
      <c r="L7" s="18"/>
      <c r="M7" s="33"/>
    </row>
    <row r="8" spans="2:13" s="7" customFormat="1" ht="7.5" customHeight="1" thickBot="1">
      <c r="B8" s="24"/>
      <c r="C8" s="25"/>
      <c r="D8" s="25"/>
      <c r="E8" s="25"/>
      <c r="F8" s="25"/>
      <c r="G8" s="25"/>
      <c r="H8" s="25"/>
      <c r="I8" s="26"/>
      <c r="J8" s="25"/>
      <c r="K8" s="26"/>
      <c r="L8" s="25"/>
      <c r="M8" s="35"/>
    </row>
    <row r="9" ht="15.6" customHeight="1"/>
  </sheetData>
  <mergeCells count="1">
    <mergeCell ref="C3:L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workbookViewId="0" topLeftCell="A1"/>
  </sheetViews>
  <sheetFormatPr defaultColWidth="9.140625" defaultRowHeight="12.75"/>
  <cols>
    <col min="1" max="1" width="2.7109375" style="0" customWidth="1"/>
    <col min="2" max="2" width="1.1484375" style="38" customWidth="1"/>
    <col min="3" max="3" width="37.7109375" style="38" customWidth="1"/>
    <col min="4" max="4" width="4.57421875" style="39" customWidth="1"/>
    <col min="5" max="5" width="3.57421875" style="40" customWidth="1"/>
    <col min="6" max="6" width="7.28125" style="40" customWidth="1"/>
    <col min="7" max="7" width="3.57421875" style="40" customWidth="1"/>
    <col min="8" max="8" width="9.7109375" style="38" customWidth="1"/>
    <col min="9" max="9" width="35.8515625" style="38" customWidth="1"/>
    <col min="10" max="10" width="4.57421875" style="39" customWidth="1"/>
    <col min="11" max="11" width="3.57421875" style="40" customWidth="1"/>
    <col min="12" max="12" width="7.28125" style="40" customWidth="1"/>
    <col min="13" max="13" width="3.57421875" style="40" customWidth="1"/>
    <col min="14" max="14" width="3.140625" style="40" customWidth="1"/>
    <col min="15" max="15" width="1.1484375" style="38" customWidth="1"/>
    <col min="16" max="16" width="9.7109375" style="38" customWidth="1"/>
    <col min="17" max="46" width="8.8515625" style="1" customWidth="1"/>
  </cols>
  <sheetData>
    <row r="1" spans="4:14" s="38" customFormat="1" ht="15" thickBot="1">
      <c r="D1" s="39"/>
      <c r="E1" s="40"/>
      <c r="F1" s="40"/>
      <c r="G1" s="40"/>
      <c r="J1" s="39"/>
      <c r="K1" s="40"/>
      <c r="L1" s="40"/>
      <c r="M1" s="40"/>
      <c r="N1" s="40"/>
    </row>
    <row r="2" spans="2:15" s="38" customFormat="1" ht="6" customHeight="1">
      <c r="B2" s="41"/>
      <c r="C2" s="42"/>
      <c r="D2" s="42"/>
      <c r="E2" s="43"/>
      <c r="F2" s="43"/>
      <c r="G2" s="43"/>
      <c r="H2" s="42"/>
      <c r="I2" s="42"/>
      <c r="J2" s="42"/>
      <c r="K2" s="43"/>
      <c r="L2" s="43"/>
      <c r="M2" s="43"/>
      <c r="N2" s="43"/>
      <c r="O2" s="44"/>
    </row>
    <row r="3" spans="2:15" s="38" customFormat="1" ht="13.9" customHeight="1">
      <c r="B3" s="45"/>
      <c r="C3" s="67" t="s">
        <v>204</v>
      </c>
      <c r="D3" s="67"/>
      <c r="E3" s="67"/>
      <c r="F3" s="67"/>
      <c r="G3" s="67"/>
      <c r="H3" s="39"/>
      <c r="I3" s="156" t="s">
        <v>205</v>
      </c>
      <c r="J3" s="67"/>
      <c r="K3" s="67"/>
      <c r="L3" s="67"/>
      <c r="M3" s="67"/>
      <c r="N3" s="46"/>
      <c r="O3" s="47"/>
    </row>
    <row r="4" spans="2:15" s="38" customFormat="1" ht="18.6" customHeight="1">
      <c r="B4" s="45"/>
      <c r="C4" s="39" t="s">
        <v>143</v>
      </c>
      <c r="D4" s="48"/>
      <c r="E4" s="49" t="s">
        <v>144</v>
      </c>
      <c r="F4" s="49"/>
      <c r="G4" s="49" t="s">
        <v>145</v>
      </c>
      <c r="H4" s="50"/>
      <c r="I4" s="39" t="s">
        <v>143</v>
      </c>
      <c r="J4" s="48"/>
      <c r="K4" s="49" t="s">
        <v>144</v>
      </c>
      <c r="L4" s="49"/>
      <c r="M4" s="49" t="s">
        <v>145</v>
      </c>
      <c r="N4" s="49"/>
      <c r="O4" s="47"/>
    </row>
    <row r="5" spans="2:15" s="38" customFormat="1" ht="12.75">
      <c r="B5" s="45"/>
      <c r="C5" s="39"/>
      <c r="D5" s="51"/>
      <c r="E5" s="52"/>
      <c r="F5" s="51"/>
      <c r="G5" s="52"/>
      <c r="H5" s="39"/>
      <c r="I5" s="39"/>
      <c r="J5" s="39"/>
      <c r="K5" s="52"/>
      <c r="L5" s="51"/>
      <c r="M5" s="52"/>
      <c r="N5" s="51"/>
      <c r="O5" s="47"/>
    </row>
    <row r="6" spans="2:15" s="38" customFormat="1" ht="12.75">
      <c r="B6" s="45"/>
      <c r="C6" s="53"/>
      <c r="D6" s="39"/>
      <c r="E6" s="54"/>
      <c r="F6" s="49"/>
      <c r="G6" s="54"/>
      <c r="H6" s="39"/>
      <c r="I6" s="53"/>
      <c r="J6" s="39"/>
      <c r="K6" s="54"/>
      <c r="L6" s="49"/>
      <c r="M6" s="54"/>
      <c r="N6" s="49"/>
      <c r="O6" s="47"/>
    </row>
    <row r="7" spans="2:15" s="38" customFormat="1" ht="12.75">
      <c r="B7" s="45"/>
      <c r="C7" s="55"/>
      <c r="D7" s="39"/>
      <c r="E7" s="49"/>
      <c r="F7" s="49"/>
      <c r="G7" s="49"/>
      <c r="H7" s="39"/>
      <c r="I7" s="56"/>
      <c r="J7" s="39"/>
      <c r="K7" s="49"/>
      <c r="L7" s="49"/>
      <c r="M7" s="49"/>
      <c r="N7" s="49"/>
      <c r="O7" s="47"/>
    </row>
    <row r="8" spans="2:15" s="38" customFormat="1" ht="12.75">
      <c r="B8" s="45"/>
      <c r="C8" s="53"/>
      <c r="D8" s="39"/>
      <c r="E8" s="54"/>
      <c r="F8" s="49"/>
      <c r="G8" s="54"/>
      <c r="H8" s="39"/>
      <c r="I8" s="57"/>
      <c r="J8" s="39"/>
      <c r="K8" s="54"/>
      <c r="L8" s="49"/>
      <c r="M8" s="54"/>
      <c r="N8" s="49"/>
      <c r="O8" s="47"/>
    </row>
    <row r="9" spans="2:15" s="38" customFormat="1" ht="12.75">
      <c r="B9" s="45"/>
      <c r="C9" s="39"/>
      <c r="D9" s="39"/>
      <c r="E9" s="49"/>
      <c r="F9" s="49"/>
      <c r="G9" s="49"/>
      <c r="H9" s="39"/>
      <c r="I9" s="39"/>
      <c r="J9" s="39"/>
      <c r="K9" s="49"/>
      <c r="L9" s="49"/>
      <c r="M9" s="49"/>
      <c r="N9" s="49"/>
      <c r="O9" s="47"/>
    </row>
    <row r="10" spans="2:15" s="38" customFormat="1" ht="12.75">
      <c r="B10" s="45"/>
      <c r="C10" s="53"/>
      <c r="D10" s="39"/>
      <c r="E10" s="54"/>
      <c r="F10" s="49"/>
      <c r="G10" s="54"/>
      <c r="H10" s="39"/>
      <c r="I10" s="58"/>
      <c r="J10" s="39"/>
      <c r="K10" s="54"/>
      <c r="L10" s="49"/>
      <c r="M10" s="54"/>
      <c r="N10" s="49"/>
      <c r="O10" s="47"/>
    </row>
    <row r="11" spans="2:15" s="38" customFormat="1" ht="12.75">
      <c r="B11" s="45"/>
      <c r="C11" s="39"/>
      <c r="D11" s="39"/>
      <c r="E11" s="49"/>
      <c r="F11" s="49"/>
      <c r="G11" s="49"/>
      <c r="H11" s="39"/>
      <c r="I11" s="39"/>
      <c r="J11" s="39"/>
      <c r="K11" s="49"/>
      <c r="L11" s="49"/>
      <c r="M11" s="49"/>
      <c r="N11" s="49"/>
      <c r="O11" s="47"/>
    </row>
    <row r="12" spans="2:15" s="38" customFormat="1" ht="27.6" customHeight="1">
      <c r="B12" s="45"/>
      <c r="C12" s="67" t="s">
        <v>203</v>
      </c>
      <c r="D12" s="67"/>
      <c r="E12" s="67"/>
      <c r="F12" s="67"/>
      <c r="G12" s="67"/>
      <c r="H12" s="39"/>
      <c r="I12" s="67"/>
      <c r="J12" s="67"/>
      <c r="K12" s="67"/>
      <c r="L12" s="67"/>
      <c r="M12" s="67"/>
      <c r="N12" s="46"/>
      <c r="O12" s="47"/>
    </row>
    <row r="13" spans="2:15" s="38" customFormat="1" ht="17.45" customHeight="1">
      <c r="B13" s="45"/>
      <c r="C13" s="39" t="s">
        <v>143</v>
      </c>
      <c r="D13" s="48"/>
      <c r="E13" s="49" t="s">
        <v>144</v>
      </c>
      <c r="F13" s="49"/>
      <c r="G13" s="49" t="s">
        <v>145</v>
      </c>
      <c r="H13" s="50"/>
      <c r="I13" s="39"/>
      <c r="J13" s="48"/>
      <c r="K13" s="49"/>
      <c r="L13" s="49"/>
      <c r="M13" s="49"/>
      <c r="N13" s="49"/>
      <c r="O13" s="47"/>
    </row>
    <row r="14" spans="2:15" s="38" customFormat="1" ht="12.75">
      <c r="B14" s="45"/>
      <c r="C14" s="39"/>
      <c r="D14" s="39"/>
      <c r="E14" s="52"/>
      <c r="F14" s="51"/>
      <c r="G14" s="52"/>
      <c r="H14" s="39"/>
      <c r="I14" s="39"/>
      <c r="J14" s="51"/>
      <c r="K14" s="52"/>
      <c r="L14" s="51"/>
      <c r="M14" s="52"/>
      <c r="N14" s="51"/>
      <c r="O14" s="47"/>
    </row>
    <row r="15" spans="2:15" s="38" customFormat="1" ht="12.75">
      <c r="B15" s="45"/>
      <c r="C15" s="53"/>
      <c r="D15" s="39"/>
      <c r="E15" s="54"/>
      <c r="F15" s="49"/>
      <c r="G15" s="54"/>
      <c r="H15" s="39"/>
      <c r="I15" s="59"/>
      <c r="J15" s="39"/>
      <c r="K15" s="49"/>
      <c r="L15" s="49"/>
      <c r="M15" s="49"/>
      <c r="N15" s="49"/>
      <c r="O15" s="47"/>
    </row>
    <row r="16" spans="2:15" s="38" customFormat="1" ht="12.75">
      <c r="B16" s="45"/>
      <c r="C16" s="39"/>
      <c r="D16" s="39"/>
      <c r="E16" s="49"/>
      <c r="F16" s="49"/>
      <c r="G16" s="49"/>
      <c r="H16" s="39"/>
      <c r="I16" s="56"/>
      <c r="J16" s="39"/>
      <c r="K16" s="49"/>
      <c r="L16" s="49"/>
      <c r="M16" s="49"/>
      <c r="N16" s="49"/>
      <c r="O16" s="47"/>
    </row>
    <row r="17" spans="2:15" s="38" customFormat="1" ht="12.75">
      <c r="B17" s="45"/>
      <c r="C17" s="58"/>
      <c r="D17" s="39"/>
      <c r="E17" s="54"/>
      <c r="F17" s="49"/>
      <c r="G17" s="54"/>
      <c r="H17" s="39"/>
      <c r="I17" s="56"/>
      <c r="J17" s="39"/>
      <c r="K17" s="49"/>
      <c r="L17" s="49"/>
      <c r="M17" s="49"/>
      <c r="N17" s="49"/>
      <c r="O17" s="47"/>
    </row>
    <row r="18" spans="2:15" s="38" customFormat="1" ht="12.75">
      <c r="B18" s="45"/>
      <c r="C18" s="39"/>
      <c r="D18" s="39"/>
      <c r="E18" s="49"/>
      <c r="F18" s="49"/>
      <c r="G18" s="49"/>
      <c r="H18" s="39"/>
      <c r="I18" s="39"/>
      <c r="J18" s="39"/>
      <c r="K18" s="49"/>
      <c r="L18" s="49"/>
      <c r="M18" s="49"/>
      <c r="N18" s="49"/>
      <c r="O18" s="47"/>
    </row>
    <row r="19" spans="2:15" s="38" customFormat="1" ht="13.9" customHeight="1">
      <c r="B19" s="45"/>
      <c r="C19" s="58"/>
      <c r="D19" s="39"/>
      <c r="E19" s="54"/>
      <c r="F19" s="49"/>
      <c r="G19" s="54"/>
      <c r="H19" s="39"/>
      <c r="I19" s="60"/>
      <c r="J19" s="39"/>
      <c r="K19" s="61"/>
      <c r="L19" s="49"/>
      <c r="M19" s="49"/>
      <c r="N19" s="49"/>
      <c r="O19" s="47"/>
    </row>
    <row r="20" spans="2:15" s="38" customFormat="1" ht="6" customHeight="1" thickBot="1">
      <c r="B20" s="62"/>
      <c r="C20" s="63"/>
      <c r="D20" s="63"/>
      <c r="E20" s="64"/>
      <c r="F20" s="64"/>
      <c r="G20" s="64"/>
      <c r="H20" s="63"/>
      <c r="I20" s="63"/>
      <c r="J20" s="63"/>
      <c r="K20" s="64"/>
      <c r="L20" s="64"/>
      <c r="M20" s="64"/>
      <c r="N20" s="64"/>
      <c r="O20" s="65"/>
    </row>
    <row r="21" spans="4:14" s="38" customFormat="1" ht="12.75">
      <c r="D21" s="39"/>
      <c r="E21" s="40"/>
      <c r="F21" s="40"/>
      <c r="G21" s="40"/>
      <c r="I21" s="39"/>
      <c r="J21" s="39"/>
      <c r="K21" s="49"/>
      <c r="L21" s="49"/>
      <c r="M21" s="49"/>
      <c r="N21" s="49"/>
    </row>
    <row r="22" spans="2:15" ht="16.5">
      <c r="B22" s="66"/>
      <c r="C22" s="68"/>
      <c r="I22" s="60"/>
      <c r="O22" s="66"/>
    </row>
    <row r="23" spans="3:9" ht="12.75">
      <c r="C23" s="68"/>
      <c r="I23" s="60"/>
    </row>
    <row r="24" ht="12.75">
      <c r="C24" s="68"/>
    </row>
  </sheetData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zoomScale="90" zoomScaleNormal="90" workbookViewId="0" topLeftCell="A1"/>
  </sheetViews>
  <sheetFormatPr defaultColWidth="9.140625" defaultRowHeight="12.75"/>
  <cols>
    <col min="1" max="1" width="2.421875" style="0" customWidth="1"/>
    <col min="2" max="2" width="1.1484375" style="38" customWidth="1"/>
    <col min="3" max="3" width="37.7109375" style="38" customWidth="1"/>
    <col min="4" max="4" width="4.57421875" style="39" customWidth="1"/>
    <col min="5" max="5" width="3.57421875" style="40" customWidth="1"/>
    <col min="6" max="6" width="7.28125" style="40" customWidth="1"/>
    <col min="7" max="7" width="3.57421875" style="40" customWidth="1"/>
    <col min="8" max="8" width="8.8515625" style="38" customWidth="1"/>
    <col min="9" max="9" width="35.8515625" style="38" customWidth="1"/>
    <col min="10" max="10" width="4.57421875" style="39" customWidth="1"/>
    <col min="11" max="11" width="3.57421875" style="40" customWidth="1"/>
    <col min="12" max="12" width="7.28125" style="40" customWidth="1"/>
    <col min="13" max="13" width="3.57421875" style="40" customWidth="1"/>
    <col min="14" max="14" width="3.140625" style="40" customWidth="1"/>
    <col min="15" max="15" width="1.1484375" style="38" customWidth="1"/>
    <col min="16" max="16" width="8.8515625" style="38" customWidth="1"/>
    <col min="17" max="43" width="8.8515625" style="1" customWidth="1"/>
  </cols>
  <sheetData>
    <row r="1" spans="4:14" s="38" customFormat="1" ht="15" thickBot="1">
      <c r="D1" s="39"/>
      <c r="E1" s="40"/>
      <c r="F1" s="40"/>
      <c r="G1" s="40"/>
      <c r="J1" s="39"/>
      <c r="K1" s="40"/>
      <c r="L1" s="40"/>
      <c r="M1" s="40"/>
      <c r="N1" s="40"/>
    </row>
    <row r="2" spans="2:15" s="38" customFormat="1" ht="6" customHeight="1">
      <c r="B2" s="41"/>
      <c r="C2" s="42"/>
      <c r="D2" s="42"/>
      <c r="E2" s="43"/>
      <c r="F2" s="43"/>
      <c r="G2" s="43"/>
      <c r="H2" s="42"/>
      <c r="I2" s="42"/>
      <c r="J2" s="42"/>
      <c r="K2" s="43"/>
      <c r="L2" s="43"/>
      <c r="M2" s="43"/>
      <c r="N2" s="43"/>
      <c r="O2" s="44"/>
    </row>
    <row r="3" spans="2:15" s="38" customFormat="1" ht="13.9" customHeight="1">
      <c r="B3" s="45"/>
      <c r="C3" s="67" t="s">
        <v>204</v>
      </c>
      <c r="D3" s="67"/>
      <c r="E3" s="67"/>
      <c r="F3" s="67"/>
      <c r="G3" s="67"/>
      <c r="H3" s="39"/>
      <c r="I3" s="156" t="s">
        <v>205</v>
      </c>
      <c r="J3" s="67"/>
      <c r="K3" s="67"/>
      <c r="L3" s="67"/>
      <c r="M3" s="67"/>
      <c r="N3" s="46"/>
      <c r="O3" s="47"/>
    </row>
    <row r="4" spans="2:15" s="38" customFormat="1" ht="18.6" customHeight="1">
      <c r="B4" s="45"/>
      <c r="C4" s="39" t="s">
        <v>143</v>
      </c>
      <c r="D4" s="48"/>
      <c r="E4" s="49" t="s">
        <v>144</v>
      </c>
      <c r="F4" s="49"/>
      <c r="G4" s="49" t="s">
        <v>145</v>
      </c>
      <c r="H4" s="50"/>
      <c r="I4" s="39" t="s">
        <v>143</v>
      </c>
      <c r="J4" s="48"/>
      <c r="K4" s="49" t="s">
        <v>144</v>
      </c>
      <c r="L4" s="49"/>
      <c r="M4" s="49" t="s">
        <v>145</v>
      </c>
      <c r="N4" s="49"/>
      <c r="O4" s="47"/>
    </row>
    <row r="5" spans="2:15" s="38" customFormat="1" ht="12.75">
      <c r="B5" s="45"/>
      <c r="C5" s="39"/>
      <c r="D5" s="51"/>
      <c r="E5" s="52"/>
      <c r="F5" s="51"/>
      <c r="G5" s="52"/>
      <c r="H5" s="39"/>
      <c r="I5" s="39"/>
      <c r="J5" s="39"/>
      <c r="K5" s="52"/>
      <c r="L5" s="51"/>
      <c r="M5" s="52"/>
      <c r="N5" s="51"/>
      <c r="O5" s="47"/>
    </row>
    <row r="6" spans="2:15" s="38" customFormat="1" ht="12.75">
      <c r="B6" s="45"/>
      <c r="C6" s="53" t="str">
        <f>'Best buy bs'!D8</f>
        <v>Cash and cash equivalents</v>
      </c>
      <c r="D6" s="39"/>
      <c r="E6" s="54" t="s">
        <v>178</v>
      </c>
      <c r="F6" s="49"/>
      <c r="G6" s="54"/>
      <c r="H6" s="39"/>
      <c r="I6" s="53" t="s">
        <v>179</v>
      </c>
      <c r="J6" s="39"/>
      <c r="K6" s="54"/>
      <c r="L6" s="49"/>
      <c r="M6" s="54"/>
      <c r="N6" s="49"/>
      <c r="O6" s="47"/>
    </row>
    <row r="7" spans="2:15" s="38" customFormat="1" ht="12.75">
      <c r="B7" s="45"/>
      <c r="C7" s="53"/>
      <c r="D7" s="39"/>
      <c r="E7" s="49"/>
      <c r="F7" s="49"/>
      <c r="G7" s="49"/>
      <c r="H7" s="39"/>
      <c r="I7" s="56"/>
      <c r="J7" s="39"/>
      <c r="K7" s="49"/>
      <c r="L7" s="49"/>
      <c r="M7" s="49"/>
      <c r="N7" s="49"/>
      <c r="O7" s="47"/>
    </row>
    <row r="8" spans="2:15" s="38" customFormat="1" ht="12.75">
      <c r="B8" s="45"/>
      <c r="C8" s="53" t="str">
        <f>'Best buy bs'!D32</f>
        <v>Unredeemed gift card liabilities</v>
      </c>
      <c r="D8" s="39"/>
      <c r="E8" s="54" t="s">
        <v>178</v>
      </c>
      <c r="F8" s="49"/>
      <c r="G8" s="54"/>
      <c r="H8" s="39"/>
      <c r="I8" s="57"/>
      <c r="J8" s="39"/>
      <c r="K8" s="54"/>
      <c r="L8" s="49"/>
      <c r="M8" s="54"/>
      <c r="N8" s="49"/>
      <c r="O8" s="47"/>
    </row>
    <row r="9" spans="2:15" s="38" customFormat="1" ht="12.75">
      <c r="B9" s="45"/>
      <c r="C9" s="39"/>
      <c r="D9" s="39"/>
      <c r="E9" s="49"/>
      <c r="F9" s="49"/>
      <c r="G9" s="49"/>
      <c r="H9" s="39"/>
      <c r="I9" s="39"/>
      <c r="J9" s="39"/>
      <c r="K9" s="49"/>
      <c r="L9" s="49"/>
      <c r="M9" s="49"/>
      <c r="N9" s="49"/>
      <c r="O9" s="47"/>
    </row>
    <row r="10" spans="2:15" s="38" customFormat="1" ht="12.75">
      <c r="B10" s="45"/>
      <c r="C10" s="53"/>
      <c r="D10" s="39"/>
      <c r="E10" s="54"/>
      <c r="F10" s="49"/>
      <c r="G10" s="54"/>
      <c r="H10" s="39"/>
      <c r="I10" s="58"/>
      <c r="J10" s="39"/>
      <c r="K10" s="54"/>
      <c r="L10" s="49"/>
      <c r="M10" s="54"/>
      <c r="N10" s="49"/>
      <c r="O10" s="47"/>
    </row>
    <row r="11" spans="2:15" s="38" customFormat="1" ht="12.75">
      <c r="B11" s="45"/>
      <c r="C11" s="39"/>
      <c r="D11" s="39"/>
      <c r="E11" s="49"/>
      <c r="F11" s="49"/>
      <c r="G11" s="49"/>
      <c r="H11" s="39"/>
      <c r="I11" s="39"/>
      <c r="J11" s="39"/>
      <c r="K11" s="49"/>
      <c r="L11" s="49"/>
      <c r="M11" s="49"/>
      <c r="N11" s="49"/>
      <c r="O11" s="47"/>
    </row>
    <row r="12" spans="2:15" s="38" customFormat="1" ht="27.6" customHeight="1">
      <c r="B12" s="45"/>
      <c r="C12" s="67" t="s">
        <v>203</v>
      </c>
      <c r="D12" s="67"/>
      <c r="E12" s="67"/>
      <c r="F12" s="67"/>
      <c r="G12" s="67"/>
      <c r="H12" s="39"/>
      <c r="I12" s="67"/>
      <c r="J12" s="67"/>
      <c r="K12" s="67"/>
      <c r="L12" s="67"/>
      <c r="M12" s="67"/>
      <c r="N12" s="46"/>
      <c r="O12" s="47"/>
    </row>
    <row r="13" spans="2:15" s="38" customFormat="1" ht="17.45" customHeight="1">
      <c r="B13" s="45"/>
      <c r="C13" s="39" t="s">
        <v>143</v>
      </c>
      <c r="D13" s="48"/>
      <c r="E13" s="49" t="s">
        <v>144</v>
      </c>
      <c r="F13" s="49"/>
      <c r="G13" s="49" t="s">
        <v>145</v>
      </c>
      <c r="H13" s="50"/>
      <c r="I13" s="39"/>
      <c r="J13" s="48"/>
      <c r="K13" s="49"/>
      <c r="L13" s="49"/>
      <c r="M13" s="49"/>
      <c r="N13" s="49"/>
      <c r="O13" s="47"/>
    </row>
    <row r="14" spans="2:15" s="38" customFormat="1" ht="12.75">
      <c r="B14" s="45"/>
      <c r="C14" s="39"/>
      <c r="D14" s="39"/>
      <c r="E14" s="52"/>
      <c r="F14" s="51"/>
      <c r="G14" s="52"/>
      <c r="H14" s="39"/>
      <c r="I14" s="39"/>
      <c r="J14" s="51"/>
      <c r="K14" s="52"/>
      <c r="L14" s="51"/>
      <c r="M14" s="52"/>
      <c r="N14" s="51"/>
      <c r="O14" s="47"/>
    </row>
    <row r="15" spans="2:15" s="38" customFormat="1" ht="12.75">
      <c r="B15" s="45"/>
      <c r="C15" s="53" t="s">
        <v>179</v>
      </c>
      <c r="D15" s="39"/>
      <c r="E15" s="54"/>
      <c r="F15" s="49"/>
      <c r="G15" s="54"/>
      <c r="H15" s="39"/>
      <c r="I15" s="59"/>
      <c r="J15" s="39"/>
      <c r="K15" s="49"/>
      <c r="L15" s="49"/>
      <c r="M15" s="49"/>
      <c r="N15" s="49"/>
      <c r="O15" s="47"/>
    </row>
    <row r="16" spans="2:15" s="38" customFormat="1" ht="12.75">
      <c r="B16" s="45"/>
      <c r="C16" s="39"/>
      <c r="D16" s="39"/>
      <c r="E16" s="49"/>
      <c r="F16" s="49"/>
      <c r="G16" s="49"/>
      <c r="H16" s="39"/>
      <c r="I16" s="56"/>
      <c r="J16" s="39"/>
      <c r="K16" s="49"/>
      <c r="L16" s="49"/>
      <c r="M16" s="49"/>
      <c r="N16" s="49"/>
      <c r="O16" s="47"/>
    </row>
    <row r="17" spans="2:15" s="38" customFormat="1" ht="12.75">
      <c r="B17" s="45"/>
      <c r="C17" s="58"/>
      <c r="D17" s="39"/>
      <c r="E17" s="54"/>
      <c r="F17" s="49"/>
      <c r="G17" s="54"/>
      <c r="H17" s="39"/>
      <c r="I17" s="56"/>
      <c r="J17" s="39"/>
      <c r="K17" s="49"/>
      <c r="L17" s="49"/>
      <c r="M17" s="49"/>
      <c r="N17" s="49"/>
      <c r="O17" s="47"/>
    </row>
    <row r="18" spans="2:15" s="38" customFormat="1" ht="12.75">
      <c r="B18" s="45"/>
      <c r="C18" s="39"/>
      <c r="D18" s="39"/>
      <c r="E18" s="49"/>
      <c r="F18" s="49"/>
      <c r="G18" s="49"/>
      <c r="H18" s="39"/>
      <c r="I18" s="39"/>
      <c r="J18" s="39"/>
      <c r="K18" s="49"/>
      <c r="L18" s="49"/>
      <c r="M18" s="49"/>
      <c r="N18" s="49"/>
      <c r="O18" s="47"/>
    </row>
    <row r="19" spans="2:15" s="38" customFormat="1" ht="13.9" customHeight="1">
      <c r="B19" s="45"/>
      <c r="C19" s="58"/>
      <c r="D19" s="39"/>
      <c r="E19" s="54"/>
      <c r="F19" s="49"/>
      <c r="G19" s="54"/>
      <c r="H19" s="39"/>
      <c r="I19" s="60"/>
      <c r="J19" s="39"/>
      <c r="K19" s="61"/>
      <c r="L19" s="49"/>
      <c r="M19" s="49"/>
      <c r="N19" s="49"/>
      <c r="O19" s="47"/>
    </row>
    <row r="20" spans="2:15" s="38" customFormat="1" ht="6" customHeight="1" thickBot="1">
      <c r="B20" s="62"/>
      <c r="C20" s="63"/>
      <c r="D20" s="63"/>
      <c r="E20" s="64"/>
      <c r="F20" s="64"/>
      <c r="G20" s="64"/>
      <c r="H20" s="63"/>
      <c r="I20" s="63"/>
      <c r="J20" s="63"/>
      <c r="K20" s="64"/>
      <c r="L20" s="64"/>
      <c r="M20" s="64"/>
      <c r="N20" s="64"/>
      <c r="O20" s="65"/>
    </row>
    <row r="21" spans="4:14" s="38" customFormat="1" ht="12.75">
      <c r="D21" s="39"/>
      <c r="E21" s="40"/>
      <c r="F21" s="40"/>
      <c r="G21" s="40"/>
      <c r="I21" s="39"/>
      <c r="J21" s="39"/>
      <c r="K21" s="49"/>
      <c r="L21" s="49"/>
      <c r="M21" s="49"/>
      <c r="N21" s="49"/>
    </row>
    <row r="22" spans="2:15" ht="16.5">
      <c r="B22" s="66"/>
      <c r="C22" s="68"/>
      <c r="I22" s="60"/>
      <c r="O22" s="66"/>
    </row>
    <row r="23" spans="3:9" ht="12.75">
      <c r="C23" s="68"/>
      <c r="I23" s="60"/>
    </row>
    <row r="24" ht="12.75">
      <c r="C24" s="68"/>
    </row>
  </sheetData>
  <printOptions/>
  <pageMargins left="0.7" right="0.7" top="0.75" bottom="0.75" header="0.3" footer="0.3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Generated by Thomson Reuters</dc:subject>
  <dc:creator>Pete</dc:creator>
  <cp:keywords/>
  <dc:description/>
  <cp:lastModifiedBy>NavAcc</cp:lastModifiedBy>
  <cp:lastPrinted>2012-09-20T12:59:50Z</cp:lastPrinted>
  <dcterms:created xsi:type="dcterms:W3CDTF">2012-09-07T11:08:33Z</dcterms:created>
  <dcterms:modified xsi:type="dcterms:W3CDTF">2013-08-18T10:14:02Z</dcterms:modified>
  <cp:category/>
  <cp:version/>
  <cp:contentType/>
  <cp:contentStatus/>
</cp:coreProperties>
</file>